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H:\Documents\Työt\seurantajärjestelmä\2017\Kunnat\julkaistava versio\"/>
    </mc:Choice>
  </mc:AlternateContent>
  <bookViews>
    <workbookView xWindow="480" yWindow="105" windowWidth="18240" windowHeight="7995" xr2:uid="{00000000-000D-0000-FFFF-FFFF00000000}"/>
  </bookViews>
  <sheets>
    <sheet name="Kulutustilastolomake" sheetId="1" r:id="rId1"/>
    <sheet name="Ohje" sheetId="2" r:id="rId2"/>
  </sheets>
  <definedNames>
    <definedName name="_xlnm.Print_Area" localSheetId="0">Kulutustilastolomake!$A$1:$AE$37</definedName>
    <definedName name="_xlnm.Print_Area" localSheetId="1">Ohje!$A$1:$B$35</definedName>
  </definedNames>
  <calcPr calcId="171027"/>
  <fileRecoveryPr autoRecover="0"/>
</workbook>
</file>

<file path=xl/calcChain.xml><?xml version="1.0" encoding="utf-8"?>
<calcChain xmlns="http://schemas.openxmlformats.org/spreadsheetml/2006/main">
  <c r="A1" i="2" l="1"/>
  <c r="AC12" i="1" l="1"/>
  <c r="AC11" i="1"/>
  <c r="AI19" i="1" l="1"/>
  <c r="AI18" i="1"/>
  <c r="AI16" i="1"/>
  <c r="AI15" i="1"/>
  <c r="AI14" i="1"/>
  <c r="AC10" i="1"/>
  <c r="AJ10" i="1" s="1"/>
  <c r="AN133" i="1"/>
  <c r="AN132" i="1"/>
  <c r="AB132" i="1"/>
  <c r="AA132" i="1"/>
  <c r="E132" i="1"/>
  <c r="D132" i="1"/>
  <c r="C132" i="1"/>
  <c r="AN131" i="1"/>
  <c r="AB131" i="1"/>
  <c r="AA131" i="1"/>
  <c r="E131" i="1"/>
  <c r="D131" i="1"/>
  <c r="C131" i="1"/>
  <c r="AN130" i="1"/>
  <c r="AB130" i="1"/>
  <c r="AA130" i="1"/>
  <c r="E130" i="1"/>
  <c r="D130" i="1"/>
  <c r="C130" i="1"/>
  <c r="AN129" i="1"/>
  <c r="AB129" i="1"/>
  <c r="AA129" i="1"/>
  <c r="E129" i="1"/>
  <c r="D129" i="1"/>
  <c r="C129" i="1"/>
  <c r="AN128" i="1"/>
  <c r="AB128" i="1"/>
  <c r="AA128" i="1"/>
  <c r="E128" i="1"/>
  <c r="D128" i="1"/>
  <c r="C128" i="1"/>
  <c r="AN127" i="1"/>
  <c r="AB127" i="1"/>
  <c r="AA127" i="1"/>
  <c r="E127" i="1"/>
  <c r="D127" i="1"/>
  <c r="C127" i="1"/>
  <c r="AN126" i="1"/>
  <c r="AB126" i="1"/>
  <c r="AA126" i="1"/>
  <c r="E126" i="1"/>
  <c r="D126" i="1"/>
  <c r="C126" i="1"/>
  <c r="AN125" i="1"/>
  <c r="AN124" i="1"/>
  <c r="AB124" i="1"/>
  <c r="AA124" i="1"/>
  <c r="E124" i="1"/>
  <c r="D124" i="1"/>
  <c r="C124" i="1"/>
  <c r="AN123" i="1"/>
  <c r="AB123" i="1"/>
  <c r="AA123" i="1"/>
  <c r="E123" i="1"/>
  <c r="D123" i="1"/>
  <c r="C123" i="1"/>
  <c r="AN122" i="1"/>
  <c r="AB122" i="1"/>
  <c r="AA122" i="1"/>
  <c r="E122" i="1"/>
  <c r="D122" i="1"/>
  <c r="C122" i="1"/>
  <c r="AN121" i="1"/>
  <c r="AB121" i="1"/>
  <c r="AA121" i="1"/>
  <c r="E121" i="1"/>
  <c r="D121" i="1"/>
  <c r="C121" i="1"/>
  <c r="AN120" i="1"/>
  <c r="AB120" i="1"/>
  <c r="AA120" i="1"/>
  <c r="E120" i="1"/>
  <c r="D120" i="1"/>
  <c r="C120" i="1"/>
  <c r="AN119" i="1"/>
  <c r="AB119" i="1"/>
  <c r="AA119" i="1"/>
  <c r="E119" i="1"/>
  <c r="D119" i="1"/>
  <c r="C119" i="1"/>
  <c r="AN118" i="1"/>
  <c r="AN117" i="1"/>
  <c r="AB117" i="1"/>
  <c r="AA117" i="1"/>
  <c r="E117" i="1"/>
  <c r="D117" i="1"/>
  <c r="C117" i="1"/>
  <c r="AN116" i="1"/>
  <c r="AB116" i="1"/>
  <c r="AA116" i="1"/>
  <c r="E116" i="1"/>
  <c r="D116" i="1"/>
  <c r="C116" i="1"/>
  <c r="AN115" i="1"/>
  <c r="AB115" i="1"/>
  <c r="AA115" i="1"/>
  <c r="E115" i="1"/>
  <c r="D115" i="1"/>
  <c r="C115" i="1"/>
  <c r="AN114" i="1"/>
  <c r="AB114" i="1"/>
  <c r="AA114" i="1"/>
  <c r="E114" i="1"/>
  <c r="D114" i="1"/>
  <c r="C114" i="1"/>
  <c r="AN113" i="1"/>
  <c r="AB113" i="1"/>
  <c r="AA113" i="1"/>
  <c r="E113" i="1"/>
  <c r="D113" i="1"/>
  <c r="C113" i="1"/>
  <c r="AN112" i="1"/>
  <c r="AN111" i="1"/>
  <c r="AB111" i="1"/>
  <c r="AA111" i="1"/>
  <c r="E111" i="1"/>
  <c r="D111" i="1"/>
  <c r="C111" i="1"/>
  <c r="AN110" i="1"/>
  <c r="AB110" i="1"/>
  <c r="AA110" i="1"/>
  <c r="E110" i="1"/>
  <c r="D110" i="1"/>
  <c r="C110" i="1"/>
  <c r="AN109" i="1"/>
  <c r="AB109" i="1"/>
  <c r="AA109" i="1"/>
  <c r="AA108" i="1"/>
  <c r="E109" i="1"/>
  <c r="D109" i="1"/>
  <c r="C109" i="1"/>
  <c r="AN108" i="1"/>
  <c r="X103" i="1"/>
  <c r="T99" i="1"/>
  <c r="C103" i="1"/>
  <c r="A103" i="1"/>
  <c r="AB102" i="1"/>
  <c r="I113" i="1" s="1"/>
  <c r="K124" i="1"/>
  <c r="X102" i="1"/>
  <c r="X101" i="1"/>
  <c r="L101" i="1"/>
  <c r="C101" i="1"/>
  <c r="A101" i="1"/>
  <c r="X81" i="1"/>
  <c r="X132" i="1"/>
  <c r="W81" i="1"/>
  <c r="W132" i="1"/>
  <c r="V81" i="1"/>
  <c r="V132" i="1"/>
  <c r="U81" i="1"/>
  <c r="U132" i="1"/>
  <c r="T81" i="1"/>
  <c r="T132" i="1"/>
  <c r="S81" i="1"/>
  <c r="S132" i="1"/>
  <c r="R81" i="1"/>
  <c r="R132" i="1"/>
  <c r="Q81" i="1"/>
  <c r="Q132" i="1"/>
  <c r="P81" i="1"/>
  <c r="P132" i="1"/>
  <c r="O81" i="1"/>
  <c r="O132" i="1"/>
  <c r="N81" i="1"/>
  <c r="N132" i="1"/>
  <c r="M81" i="1"/>
  <c r="M132" i="1"/>
  <c r="L81" i="1"/>
  <c r="L132" i="1"/>
  <c r="X80" i="1"/>
  <c r="X131" i="1"/>
  <c r="W80" i="1"/>
  <c r="W131" i="1"/>
  <c r="V80" i="1"/>
  <c r="V131" i="1"/>
  <c r="U80" i="1"/>
  <c r="U131" i="1"/>
  <c r="T80" i="1"/>
  <c r="T131" i="1"/>
  <c r="S80" i="1"/>
  <c r="S131" i="1"/>
  <c r="R80" i="1"/>
  <c r="R131" i="1"/>
  <c r="Q80" i="1"/>
  <c r="Q131" i="1"/>
  <c r="P80" i="1"/>
  <c r="P131" i="1"/>
  <c r="O80" i="1"/>
  <c r="O131" i="1"/>
  <c r="N80" i="1"/>
  <c r="N131" i="1"/>
  <c r="M80" i="1"/>
  <c r="M131" i="1"/>
  <c r="AH131" i="1" s="1"/>
  <c r="AH80" i="1" s="1"/>
  <c r="L80" i="1"/>
  <c r="L131" i="1"/>
  <c r="X79" i="1"/>
  <c r="X130" i="1"/>
  <c r="W79" i="1"/>
  <c r="W130" i="1"/>
  <c r="V79" i="1"/>
  <c r="V130" i="1"/>
  <c r="U79" i="1"/>
  <c r="U130" i="1"/>
  <c r="T79" i="1"/>
  <c r="T130" i="1"/>
  <c r="S79" i="1"/>
  <c r="S130" i="1"/>
  <c r="R79" i="1"/>
  <c r="R130" i="1"/>
  <c r="Q79" i="1"/>
  <c r="Q130" i="1"/>
  <c r="P79" i="1"/>
  <c r="P130" i="1"/>
  <c r="O79" i="1"/>
  <c r="O130" i="1"/>
  <c r="N79" i="1"/>
  <c r="N130" i="1"/>
  <c r="M79" i="1"/>
  <c r="M130" i="1"/>
  <c r="L79" i="1"/>
  <c r="L130" i="1"/>
  <c r="AH130" i="1" s="1"/>
  <c r="AH79" i="1" s="1"/>
  <c r="X78" i="1"/>
  <c r="X129" i="1"/>
  <c r="W78" i="1"/>
  <c r="W129" i="1"/>
  <c r="V78" i="1"/>
  <c r="V129" i="1"/>
  <c r="U78" i="1"/>
  <c r="U129" i="1"/>
  <c r="T78" i="1"/>
  <c r="T129" i="1"/>
  <c r="S78" i="1"/>
  <c r="S129" i="1"/>
  <c r="R78" i="1"/>
  <c r="R129" i="1"/>
  <c r="Q78" i="1"/>
  <c r="P78" i="1"/>
  <c r="P129" i="1"/>
  <c r="O78" i="1"/>
  <c r="O129" i="1"/>
  <c r="N78" i="1"/>
  <c r="N129" i="1"/>
  <c r="M78" i="1"/>
  <c r="M129" i="1"/>
  <c r="L78" i="1"/>
  <c r="L129" i="1"/>
  <c r="X77" i="1"/>
  <c r="X128" i="1"/>
  <c r="W77" i="1"/>
  <c r="W128" i="1"/>
  <c r="V77" i="1"/>
  <c r="V128" i="1"/>
  <c r="U77" i="1"/>
  <c r="U128" i="1"/>
  <c r="T77" i="1"/>
  <c r="T128" i="1"/>
  <c r="S77" i="1"/>
  <c r="S128" i="1"/>
  <c r="R77" i="1"/>
  <c r="R128" i="1"/>
  <c r="Q77" i="1"/>
  <c r="P77" i="1"/>
  <c r="P128" i="1"/>
  <c r="O77" i="1"/>
  <c r="N77" i="1"/>
  <c r="N128" i="1"/>
  <c r="M77" i="1"/>
  <c r="M128" i="1"/>
  <c r="L77" i="1"/>
  <c r="L128" i="1"/>
  <c r="X76" i="1"/>
  <c r="X127" i="1"/>
  <c r="W76" i="1"/>
  <c r="W127" i="1"/>
  <c r="V76" i="1"/>
  <c r="U76" i="1"/>
  <c r="U127" i="1"/>
  <c r="U125" i="1" s="1"/>
  <c r="T76" i="1"/>
  <c r="S76" i="1"/>
  <c r="S127" i="1"/>
  <c r="R76" i="1"/>
  <c r="R127" i="1"/>
  <c r="Q76" i="1"/>
  <c r="Q127" i="1"/>
  <c r="P76" i="1"/>
  <c r="P127" i="1"/>
  <c r="O76" i="1"/>
  <c r="O127" i="1"/>
  <c r="N76" i="1"/>
  <c r="M76" i="1"/>
  <c r="M127" i="1"/>
  <c r="L76" i="1"/>
  <c r="X75" i="1"/>
  <c r="W75" i="1"/>
  <c r="V75" i="1"/>
  <c r="V126" i="1"/>
  <c r="U75" i="1"/>
  <c r="U126" i="1"/>
  <c r="T75" i="1"/>
  <c r="T126" i="1"/>
  <c r="S75" i="1"/>
  <c r="S126" i="1"/>
  <c r="R75" i="1"/>
  <c r="R126" i="1"/>
  <c r="Q75" i="1"/>
  <c r="Q126" i="1"/>
  <c r="P75" i="1"/>
  <c r="O75" i="1"/>
  <c r="O126" i="1"/>
  <c r="O125" i="1" s="1"/>
  <c r="N75" i="1"/>
  <c r="N126" i="1"/>
  <c r="M75" i="1"/>
  <c r="L75" i="1"/>
  <c r="X73" i="1"/>
  <c r="X124" i="1"/>
  <c r="W73" i="1"/>
  <c r="V73" i="1"/>
  <c r="V124" i="1"/>
  <c r="U73" i="1"/>
  <c r="U124" i="1"/>
  <c r="T73" i="1"/>
  <c r="T124" i="1"/>
  <c r="S73" i="1"/>
  <c r="S124" i="1"/>
  <c r="R73" i="1"/>
  <c r="R124" i="1"/>
  <c r="Q73" i="1"/>
  <c r="Q124" i="1"/>
  <c r="P73" i="1"/>
  <c r="P124" i="1"/>
  <c r="O73" i="1"/>
  <c r="N73" i="1"/>
  <c r="N124" i="1"/>
  <c r="N118" i="1" s="1"/>
  <c r="M73" i="1"/>
  <c r="M124" i="1"/>
  <c r="L73" i="1"/>
  <c r="L124" i="1"/>
  <c r="L118" i="1" s="1"/>
  <c r="X72" i="1"/>
  <c r="X123" i="1"/>
  <c r="W72" i="1"/>
  <c r="W123" i="1"/>
  <c r="W118" i="1" s="1"/>
  <c r="V72" i="1"/>
  <c r="V123" i="1"/>
  <c r="U72" i="1"/>
  <c r="U123" i="1"/>
  <c r="T72" i="1"/>
  <c r="T123" i="1"/>
  <c r="S72" i="1"/>
  <c r="S123" i="1"/>
  <c r="S118" i="1" s="1"/>
  <c r="R72" i="1"/>
  <c r="R123" i="1"/>
  <c r="Q72" i="1"/>
  <c r="Q123" i="1"/>
  <c r="Q118" i="1" s="1"/>
  <c r="P72" i="1"/>
  <c r="P123" i="1"/>
  <c r="O72" i="1"/>
  <c r="O123" i="1"/>
  <c r="O118" i="1" s="1"/>
  <c r="N72" i="1"/>
  <c r="N123" i="1"/>
  <c r="M72" i="1"/>
  <c r="M123" i="1"/>
  <c r="AH123" i="1" s="1"/>
  <c r="AC123" i="1" s="1"/>
  <c r="L72" i="1"/>
  <c r="L123" i="1"/>
  <c r="X71" i="1"/>
  <c r="X122" i="1"/>
  <c r="X118" i="1" s="1"/>
  <c r="W71" i="1"/>
  <c r="W122" i="1"/>
  <c r="V71" i="1"/>
  <c r="V122" i="1"/>
  <c r="V118" i="1" s="1"/>
  <c r="U71" i="1"/>
  <c r="U122" i="1"/>
  <c r="T71" i="1"/>
  <c r="T122" i="1"/>
  <c r="T118" i="1" s="1"/>
  <c r="S71" i="1"/>
  <c r="S122" i="1"/>
  <c r="R71" i="1"/>
  <c r="R122" i="1"/>
  <c r="R118" i="1" s="1"/>
  <c r="Q71" i="1"/>
  <c r="Q122" i="1"/>
  <c r="P71" i="1"/>
  <c r="O71" i="1"/>
  <c r="O122" i="1"/>
  <c r="N71" i="1"/>
  <c r="N122" i="1"/>
  <c r="M71" i="1"/>
  <c r="M122" i="1"/>
  <c r="L71" i="1"/>
  <c r="X70" i="1"/>
  <c r="W70" i="1"/>
  <c r="W121" i="1"/>
  <c r="V70" i="1"/>
  <c r="V121" i="1"/>
  <c r="U70" i="1"/>
  <c r="U121" i="1"/>
  <c r="T70" i="1"/>
  <c r="T121" i="1"/>
  <c r="S70" i="1"/>
  <c r="S121" i="1"/>
  <c r="R70" i="1"/>
  <c r="R121" i="1"/>
  <c r="Q70" i="1"/>
  <c r="Q121" i="1"/>
  <c r="P70" i="1"/>
  <c r="P121" i="1"/>
  <c r="O70" i="1"/>
  <c r="O121" i="1"/>
  <c r="N70" i="1"/>
  <c r="N121" i="1"/>
  <c r="M70" i="1"/>
  <c r="M121" i="1"/>
  <c r="L70" i="1"/>
  <c r="L121" i="1"/>
  <c r="X69" i="1"/>
  <c r="X120" i="1"/>
  <c r="W69" i="1"/>
  <c r="W120" i="1"/>
  <c r="V69" i="1"/>
  <c r="V120" i="1"/>
  <c r="U69" i="1"/>
  <c r="U120" i="1"/>
  <c r="T69" i="1"/>
  <c r="T120" i="1"/>
  <c r="S69" i="1"/>
  <c r="S120" i="1"/>
  <c r="R69" i="1"/>
  <c r="R120" i="1"/>
  <c r="Q69" i="1"/>
  <c r="Q120" i="1"/>
  <c r="P69" i="1"/>
  <c r="P120" i="1"/>
  <c r="O69" i="1"/>
  <c r="O120" i="1"/>
  <c r="N69" i="1"/>
  <c r="N120" i="1"/>
  <c r="M69" i="1"/>
  <c r="M120" i="1"/>
  <c r="L69" i="1"/>
  <c r="L120" i="1"/>
  <c r="X68" i="1"/>
  <c r="X119" i="1"/>
  <c r="W68" i="1"/>
  <c r="W119" i="1"/>
  <c r="V68" i="1"/>
  <c r="U68" i="1"/>
  <c r="U119" i="1"/>
  <c r="U118" i="1" s="1"/>
  <c r="T68" i="1"/>
  <c r="S68" i="1"/>
  <c r="S119" i="1"/>
  <c r="R68" i="1"/>
  <c r="R119" i="1"/>
  <c r="Q68" i="1"/>
  <c r="Q119" i="1"/>
  <c r="P68" i="1"/>
  <c r="P119" i="1"/>
  <c r="O68" i="1"/>
  <c r="O119" i="1"/>
  <c r="N68" i="1"/>
  <c r="M68" i="1"/>
  <c r="L68" i="1"/>
  <c r="L119" i="1"/>
  <c r="X66" i="1"/>
  <c r="X117" i="1"/>
  <c r="W66" i="1"/>
  <c r="W117" i="1"/>
  <c r="V66" i="1"/>
  <c r="V117" i="1"/>
  <c r="U66" i="1"/>
  <c r="U117" i="1"/>
  <c r="T66" i="1"/>
  <c r="T117" i="1"/>
  <c r="S66" i="1"/>
  <c r="S117" i="1"/>
  <c r="R66" i="1"/>
  <c r="R117" i="1"/>
  <c r="Q66" i="1"/>
  <c r="Q117" i="1"/>
  <c r="P66" i="1"/>
  <c r="O66" i="1"/>
  <c r="O117" i="1"/>
  <c r="N66" i="1"/>
  <c r="N117" i="1"/>
  <c r="M66" i="1"/>
  <c r="M117" i="1"/>
  <c r="L66" i="1"/>
  <c r="L117" i="1"/>
  <c r="AH117" i="1" s="1"/>
  <c r="AC117" i="1" s="1"/>
  <c r="AP117" i="1" s="1"/>
  <c r="X65" i="1"/>
  <c r="X116" i="1"/>
  <c r="W65" i="1"/>
  <c r="W116" i="1"/>
  <c r="V65" i="1"/>
  <c r="V116" i="1"/>
  <c r="U65" i="1"/>
  <c r="T65" i="1"/>
  <c r="T116" i="1"/>
  <c r="S65" i="1"/>
  <c r="S116" i="1"/>
  <c r="R65" i="1"/>
  <c r="R116" i="1"/>
  <c r="Q65" i="1"/>
  <c r="Q116" i="1"/>
  <c r="P65" i="1"/>
  <c r="O65" i="1"/>
  <c r="O116" i="1"/>
  <c r="N65" i="1"/>
  <c r="N116" i="1"/>
  <c r="M65" i="1"/>
  <c r="M116" i="1"/>
  <c r="L65" i="1"/>
  <c r="L116" i="1"/>
  <c r="AH116" i="1" s="1"/>
  <c r="X64" i="1"/>
  <c r="X115" i="1"/>
  <c r="W64" i="1"/>
  <c r="W115" i="1"/>
  <c r="V64" i="1"/>
  <c r="U64" i="1"/>
  <c r="U115" i="1"/>
  <c r="T64" i="1"/>
  <c r="T115" i="1"/>
  <c r="S64" i="1"/>
  <c r="S115" i="1"/>
  <c r="R64" i="1"/>
  <c r="Q64" i="1"/>
  <c r="Q115" i="1"/>
  <c r="P64" i="1"/>
  <c r="P115" i="1"/>
  <c r="O64" i="1"/>
  <c r="O115" i="1"/>
  <c r="N64" i="1"/>
  <c r="N115" i="1"/>
  <c r="M64" i="1"/>
  <c r="M115" i="1"/>
  <c r="L64" i="1"/>
  <c r="L115" i="1"/>
  <c r="AH115" i="1" s="1"/>
  <c r="AH64" i="1" s="1"/>
  <c r="X63" i="1"/>
  <c r="X114" i="1"/>
  <c r="W63" i="1"/>
  <c r="V63" i="1"/>
  <c r="V114" i="1"/>
  <c r="U63" i="1"/>
  <c r="T63" i="1"/>
  <c r="T114" i="1"/>
  <c r="S63" i="1"/>
  <c r="S114" i="1"/>
  <c r="R63" i="1"/>
  <c r="R114" i="1"/>
  <c r="Q63" i="1"/>
  <c r="Q114" i="1"/>
  <c r="P63" i="1"/>
  <c r="P114" i="1"/>
  <c r="AH114" i="1" s="1"/>
  <c r="O63" i="1"/>
  <c r="N63" i="1"/>
  <c r="N114" i="1"/>
  <c r="M63" i="1"/>
  <c r="L63" i="1"/>
  <c r="L114" i="1"/>
  <c r="X62" i="1"/>
  <c r="X113" i="1"/>
  <c r="X112" i="1" s="1"/>
  <c r="W62" i="1"/>
  <c r="W113" i="1"/>
  <c r="V62" i="1"/>
  <c r="V113" i="1"/>
  <c r="V112" i="1" s="1"/>
  <c r="U62" i="1"/>
  <c r="U113" i="1"/>
  <c r="T62" i="1"/>
  <c r="T113" i="1"/>
  <c r="T112" i="1" s="1"/>
  <c r="S62" i="1"/>
  <c r="S113" i="1"/>
  <c r="R62" i="1"/>
  <c r="R113" i="1"/>
  <c r="Q62" i="1"/>
  <c r="Q113" i="1"/>
  <c r="P62" i="1"/>
  <c r="P113" i="1"/>
  <c r="O62" i="1"/>
  <c r="O113" i="1"/>
  <c r="N62" i="1"/>
  <c r="N113" i="1"/>
  <c r="N112" i="1" s="1"/>
  <c r="M62" i="1"/>
  <c r="M113" i="1"/>
  <c r="L62" i="1"/>
  <c r="X60" i="1"/>
  <c r="W60" i="1"/>
  <c r="W111" i="1"/>
  <c r="V60" i="1"/>
  <c r="V111" i="1"/>
  <c r="V108" i="1" s="1"/>
  <c r="V133" i="1" s="1"/>
  <c r="U60" i="1"/>
  <c r="U111" i="1"/>
  <c r="T60" i="1"/>
  <c r="T111" i="1"/>
  <c r="S60" i="1"/>
  <c r="S111" i="1"/>
  <c r="R60" i="1"/>
  <c r="R111" i="1"/>
  <c r="R108" i="1" s="1"/>
  <c r="Q60" i="1"/>
  <c r="Q111" i="1"/>
  <c r="P60" i="1"/>
  <c r="P111" i="1"/>
  <c r="P108" i="1" s="1"/>
  <c r="O60" i="1"/>
  <c r="O111" i="1"/>
  <c r="N60" i="1"/>
  <c r="N111" i="1"/>
  <c r="N108" i="1" s="1"/>
  <c r="M60" i="1"/>
  <c r="M111" i="1"/>
  <c r="L60" i="1"/>
  <c r="L111" i="1"/>
  <c r="L108" i="1" s="1"/>
  <c r="X59" i="1"/>
  <c r="X110" i="1"/>
  <c r="W59" i="1"/>
  <c r="W110" i="1"/>
  <c r="V59" i="1"/>
  <c r="V110" i="1"/>
  <c r="U59" i="1"/>
  <c r="U110" i="1"/>
  <c r="T59" i="1"/>
  <c r="T110" i="1"/>
  <c r="S59" i="1"/>
  <c r="S110" i="1"/>
  <c r="R59" i="1"/>
  <c r="R110" i="1"/>
  <c r="Q59" i="1"/>
  <c r="P59" i="1"/>
  <c r="P110" i="1"/>
  <c r="O59" i="1"/>
  <c r="O110" i="1"/>
  <c r="N59" i="1"/>
  <c r="N110" i="1"/>
  <c r="M59" i="1"/>
  <c r="M110" i="1"/>
  <c r="L59" i="1"/>
  <c r="L110" i="1"/>
  <c r="X58" i="1"/>
  <c r="X109" i="1"/>
  <c r="W58" i="1"/>
  <c r="V58" i="1"/>
  <c r="V109" i="1"/>
  <c r="U58" i="1"/>
  <c r="U109" i="1"/>
  <c r="U108" i="1" s="1"/>
  <c r="U133" i="1" s="1"/>
  <c r="T58" i="1"/>
  <c r="S58" i="1"/>
  <c r="S109" i="1"/>
  <c r="R58" i="1"/>
  <c r="R109" i="1"/>
  <c r="Q58" i="1"/>
  <c r="Q109" i="1"/>
  <c r="P58" i="1"/>
  <c r="P109" i="1"/>
  <c r="O58" i="1"/>
  <c r="O109" i="1"/>
  <c r="N58" i="1"/>
  <c r="N109" i="1"/>
  <c r="M58" i="1"/>
  <c r="M109" i="1"/>
  <c r="L58" i="1"/>
  <c r="L109" i="1"/>
  <c r="X53" i="1"/>
  <c r="AB52" i="1"/>
  <c r="C105" i="1"/>
  <c r="X52" i="1"/>
  <c r="X51" i="1"/>
  <c r="L51" i="1"/>
  <c r="AC33" i="1"/>
  <c r="AJ33" i="1" s="1"/>
  <c r="AC32" i="1"/>
  <c r="AJ32" i="1" s="1"/>
  <c r="AC31" i="1"/>
  <c r="AJ31" i="1" s="1"/>
  <c r="AC30" i="1"/>
  <c r="AJ30" i="1" s="1"/>
  <c r="AC29" i="1"/>
  <c r="AJ29" i="1" s="1"/>
  <c r="AC28" i="1"/>
  <c r="AJ28" i="1" s="1"/>
  <c r="AC27" i="1"/>
  <c r="AJ27" i="1" s="1"/>
  <c r="AB26" i="1"/>
  <c r="AA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C25" i="1"/>
  <c r="AC24" i="1"/>
  <c r="AJ24" i="1" s="1"/>
  <c r="AC23" i="1"/>
  <c r="AJ23" i="1" s="1"/>
  <c r="AC22" i="1"/>
  <c r="AJ22" i="1" s="1"/>
  <c r="AI21" i="1"/>
  <c r="AC21" i="1"/>
  <c r="AJ21" i="1"/>
  <c r="AI20" i="1"/>
  <c r="AC20" i="1"/>
  <c r="AB19" i="1"/>
  <c r="AA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C18" i="1"/>
  <c r="AJ18" i="1" s="1"/>
  <c r="AI17" i="1"/>
  <c r="AC17" i="1"/>
  <c r="AC16" i="1"/>
  <c r="AJ16" i="1" s="1"/>
  <c r="AC15" i="1"/>
  <c r="AC14" i="1"/>
  <c r="AJ14" i="1" s="1"/>
  <c r="AI13" i="1"/>
  <c r="AB13" i="1"/>
  <c r="AA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I12" i="1"/>
  <c r="AJ12" i="1"/>
  <c r="AI11" i="1"/>
  <c r="AJ11" i="1"/>
  <c r="AI10" i="1"/>
  <c r="AI9" i="1"/>
  <c r="AB9" i="1"/>
  <c r="AA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C6" i="1"/>
  <c r="V119" i="1"/>
  <c r="P117" i="1"/>
  <c r="X126" i="1"/>
  <c r="X125" i="1" s="1"/>
  <c r="L127" i="1"/>
  <c r="AA125" i="1"/>
  <c r="D34" i="1"/>
  <c r="T57" i="1"/>
  <c r="H114" i="1"/>
  <c r="F128" i="1"/>
  <c r="S57" i="1"/>
  <c r="H120" i="1"/>
  <c r="F123" i="1"/>
  <c r="O57" i="1"/>
  <c r="O108" i="1"/>
  <c r="O133" i="1" s="1"/>
  <c r="K109" i="1"/>
  <c r="V34" i="1"/>
  <c r="X74" i="1"/>
  <c r="X82" i="1" s="1"/>
  <c r="D118" i="1"/>
  <c r="I115" i="1"/>
  <c r="N61" i="1"/>
  <c r="AA112" i="1"/>
  <c r="AB118" i="1"/>
  <c r="P61" i="1"/>
  <c r="L67" i="1"/>
  <c r="L57" i="1"/>
  <c r="M57" i="1"/>
  <c r="G34" i="1"/>
  <c r="K34" i="1"/>
  <c r="Q34" i="1"/>
  <c r="F34" i="1"/>
  <c r="T74" i="1"/>
  <c r="C112" i="1"/>
  <c r="AB112" i="1"/>
  <c r="E112" i="1"/>
  <c r="E125" i="1"/>
  <c r="T109" i="1"/>
  <c r="T34" i="1"/>
  <c r="P116" i="1"/>
  <c r="P112" i="1"/>
  <c r="C108" i="1"/>
  <c r="AB108" i="1"/>
  <c r="E108" i="1"/>
  <c r="I130" i="1"/>
  <c r="K123" i="1"/>
  <c r="K126" i="1"/>
  <c r="K119" i="1"/>
  <c r="K117" i="1"/>
  <c r="H119" i="1"/>
  <c r="F117" i="1"/>
  <c r="G116" i="1"/>
  <c r="AD116" i="1"/>
  <c r="V57" i="1"/>
  <c r="U67" i="1"/>
  <c r="M119" i="1"/>
  <c r="M67" i="1"/>
  <c r="T67" i="1"/>
  <c r="T119" i="1"/>
  <c r="N127" i="1"/>
  <c r="N125" i="1"/>
  <c r="N74" i="1"/>
  <c r="AB125" i="1"/>
  <c r="AB133" i="1" s="1"/>
  <c r="M34" i="1"/>
  <c r="U34" i="1"/>
  <c r="M126" i="1"/>
  <c r="M125" i="1"/>
  <c r="M74" i="1"/>
  <c r="O114" i="1"/>
  <c r="O112" i="1" s="1"/>
  <c r="O61" i="1"/>
  <c r="X67" i="1"/>
  <c r="P57" i="1"/>
  <c r="J114" i="1"/>
  <c r="AE114" i="1" s="1"/>
  <c r="F130" i="1"/>
  <c r="I129" i="1"/>
  <c r="J127" i="1"/>
  <c r="AE127" i="1" s="1"/>
  <c r="G117" i="1"/>
  <c r="AD117" i="1" s="1"/>
  <c r="AD18" i="1" s="1"/>
  <c r="AK18" i="1" s="1"/>
  <c r="K111" i="1"/>
  <c r="I132" i="1"/>
  <c r="J129" i="1"/>
  <c r="AE129" i="1" s="1"/>
  <c r="G114" i="1"/>
  <c r="AD114" i="1"/>
  <c r="F110" i="1"/>
  <c r="F121" i="1"/>
  <c r="I131" i="1"/>
  <c r="G131" i="1"/>
  <c r="AD131" i="1" s="1"/>
  <c r="AK131" i="1" s="1"/>
  <c r="G126" i="1"/>
  <c r="AD126" i="1" s="1"/>
  <c r="AD27" i="1" s="1"/>
  <c r="K129" i="1"/>
  <c r="G132" i="1"/>
  <c r="AD132" i="1" s="1"/>
  <c r="AD33" i="1" s="1"/>
  <c r="AK33" i="1" s="1"/>
  <c r="I126" i="1"/>
  <c r="F119" i="1"/>
  <c r="H129" i="1"/>
  <c r="H115" i="1"/>
  <c r="K130" i="1"/>
  <c r="I114" i="1"/>
  <c r="I116" i="1"/>
  <c r="F116" i="1"/>
  <c r="I124" i="1"/>
  <c r="J130" i="1"/>
  <c r="AE130" i="1" s="1"/>
  <c r="AL130" i="1" s="1"/>
  <c r="H128" i="1"/>
  <c r="J128" i="1"/>
  <c r="AE128" i="1"/>
  <c r="AE29" i="1" s="1"/>
  <c r="AL29" i="1" s="1"/>
  <c r="K128" i="1"/>
  <c r="F122" i="1"/>
  <c r="J116" i="1"/>
  <c r="AE116" i="1"/>
  <c r="J122" i="1"/>
  <c r="AE122" i="1"/>
  <c r="K114" i="1"/>
  <c r="J131" i="1"/>
  <c r="AE131" i="1" s="1"/>
  <c r="G129" i="1"/>
  <c r="AD129" i="1" s="1"/>
  <c r="AK129" i="1" s="1"/>
  <c r="AQ129" i="1"/>
  <c r="I111" i="1"/>
  <c r="F114" i="1"/>
  <c r="F132" i="1"/>
  <c r="I119" i="1"/>
  <c r="J117" i="1"/>
  <c r="AE117" i="1" s="1"/>
  <c r="AE18" i="1" s="1"/>
  <c r="AL18" i="1" s="1"/>
  <c r="G119" i="1"/>
  <c r="AD119" i="1"/>
  <c r="F120" i="1"/>
  <c r="H111" i="1"/>
  <c r="X57" i="1"/>
  <c r="X61" i="1"/>
  <c r="AA118" i="1"/>
  <c r="AA133" i="1" s="1"/>
  <c r="L34" i="1"/>
  <c r="P34" i="1"/>
  <c r="W34" i="1"/>
  <c r="U57" i="1"/>
  <c r="U82" i="1" s="1"/>
  <c r="V67" i="1"/>
  <c r="D108" i="1"/>
  <c r="D112" i="1"/>
  <c r="J115" i="1"/>
  <c r="AE115" i="1" s="1"/>
  <c r="AL115" i="1" s="1"/>
  <c r="F126" i="1"/>
  <c r="N57" i="1"/>
  <c r="J34" i="1"/>
  <c r="I34" i="1"/>
  <c r="X34" i="1"/>
  <c r="H34" i="1"/>
  <c r="L113" i="1"/>
  <c r="L61" i="1"/>
  <c r="L74" i="1"/>
  <c r="P74" i="1"/>
  <c r="P126" i="1"/>
  <c r="P125" i="1" s="1"/>
  <c r="AB34" i="1"/>
  <c r="T127" i="1"/>
  <c r="T125" i="1" s="1"/>
  <c r="T61" i="1"/>
  <c r="S61" i="1"/>
  <c r="S125" i="1"/>
  <c r="AG81" i="1"/>
  <c r="AG132" i="1"/>
  <c r="AG59" i="1"/>
  <c r="AG110" i="1" s="1"/>
  <c r="AG69" i="1"/>
  <c r="AG120" i="1" s="1"/>
  <c r="S67" i="1"/>
  <c r="S82" i="1" s="1"/>
  <c r="S74" i="1"/>
  <c r="U74" i="1"/>
  <c r="AG79" i="1"/>
  <c r="AG130" i="1" s="1"/>
  <c r="AH120" i="1"/>
  <c r="R74" i="1"/>
  <c r="R125" i="1"/>
  <c r="R57" i="1"/>
  <c r="R67" i="1"/>
  <c r="R61" i="1"/>
  <c r="Q67" i="1"/>
  <c r="AG80" i="1"/>
  <c r="AG131" i="1"/>
  <c r="Q110" i="1"/>
  <c r="Q108" i="1"/>
  <c r="AG72" i="1"/>
  <c r="AG123" i="1"/>
  <c r="Q112" i="1"/>
  <c r="Q61" i="1"/>
  <c r="AC26" i="1"/>
  <c r="AG77" i="1"/>
  <c r="AG128" i="1"/>
  <c r="AC9" i="1"/>
  <c r="AG66" i="1"/>
  <c r="AG117" i="1" s="1"/>
  <c r="AG73" i="1"/>
  <c r="AG124" i="1" s="1"/>
  <c r="AG58" i="1"/>
  <c r="AG109" i="1" s="1"/>
  <c r="Q57" i="1"/>
  <c r="P122" i="1"/>
  <c r="P118" i="1" s="1"/>
  <c r="P67" i="1"/>
  <c r="O124" i="1"/>
  <c r="O67" i="1"/>
  <c r="W124" i="1"/>
  <c r="W67" i="1"/>
  <c r="V127" i="1"/>
  <c r="V74" i="1"/>
  <c r="V82" i="1" s="1"/>
  <c r="O128" i="1"/>
  <c r="O74" i="1"/>
  <c r="Q129" i="1"/>
  <c r="AH129" i="1"/>
  <c r="AH78" i="1" s="1"/>
  <c r="AG78" i="1"/>
  <c r="AG129" i="1"/>
  <c r="W109" i="1"/>
  <c r="W57" i="1"/>
  <c r="M114" i="1"/>
  <c r="M112" i="1"/>
  <c r="AG63" i="1"/>
  <c r="AG114" i="1"/>
  <c r="M61" i="1"/>
  <c r="W114" i="1"/>
  <c r="W61" i="1"/>
  <c r="W82" i="1" s="1"/>
  <c r="R115" i="1"/>
  <c r="AG64" i="1"/>
  <c r="AG115" i="1" s="1"/>
  <c r="U116" i="1"/>
  <c r="AG65" i="1"/>
  <c r="AG116" i="1"/>
  <c r="N119" i="1"/>
  <c r="N67" i="1"/>
  <c r="AG68" i="1"/>
  <c r="AG119" i="1"/>
  <c r="X121" i="1"/>
  <c r="AH121" i="1"/>
  <c r="AC121" i="1" s="1"/>
  <c r="AG70" i="1"/>
  <c r="AG121" i="1"/>
  <c r="AJ17" i="1"/>
  <c r="AJ25" i="1"/>
  <c r="AG76" i="1"/>
  <c r="AG127" i="1"/>
  <c r="R34" i="1"/>
  <c r="C125" i="1"/>
  <c r="O34" i="1"/>
  <c r="S34" i="1"/>
  <c r="AA34" i="1"/>
  <c r="M108" i="1"/>
  <c r="X111" i="1"/>
  <c r="AG60" i="1"/>
  <c r="AG111" i="1"/>
  <c r="AG62" i="1"/>
  <c r="AG113" i="1"/>
  <c r="U114" i="1"/>
  <c r="U112" i="1" s="1"/>
  <c r="U61" i="1"/>
  <c r="L122" i="1"/>
  <c r="AG71" i="1"/>
  <c r="AG122" i="1" s="1"/>
  <c r="H121" i="1"/>
  <c r="E118" i="1"/>
  <c r="C118" i="1"/>
  <c r="I122" i="1"/>
  <c r="F127" i="1"/>
  <c r="N34" i="1"/>
  <c r="C34" i="1"/>
  <c r="E34" i="1"/>
  <c r="L126" i="1"/>
  <c r="AG75" i="1"/>
  <c r="AG126" i="1"/>
  <c r="W74" i="1"/>
  <c r="W126" i="1"/>
  <c r="W125" i="1" s="1"/>
  <c r="Q128" i="1"/>
  <c r="Q74" i="1"/>
  <c r="AJ26" i="1"/>
  <c r="V61" i="1"/>
  <c r="V115" i="1"/>
  <c r="F115" i="1"/>
  <c r="H116" i="1"/>
  <c r="D125" i="1"/>
  <c r="S112" i="1"/>
  <c r="M82" i="1"/>
  <c r="L82" i="1"/>
  <c r="P82" i="1"/>
  <c r="AQ132" i="1"/>
  <c r="E133" i="1"/>
  <c r="AD30" i="1"/>
  <c r="AK30" i="1" s="1"/>
  <c r="AH113" i="1"/>
  <c r="AQ114" i="1"/>
  <c r="D133" i="1"/>
  <c r="AC115" i="1"/>
  <c r="AJ115" i="1" s="1"/>
  <c r="R82" i="1"/>
  <c r="R112" i="1"/>
  <c r="Q82" i="1"/>
  <c r="AH72" i="1"/>
  <c r="N133" i="1"/>
  <c r="AH70" i="1"/>
  <c r="O82" i="1"/>
  <c r="X108" i="1"/>
  <c r="AC131" i="1"/>
  <c r="AP131" i="1" s="1"/>
  <c r="L125" i="1"/>
  <c r="AR115" i="1"/>
  <c r="AH127" i="1"/>
  <c r="AC127" i="1" s="1"/>
  <c r="V125" i="1"/>
  <c r="AL128" i="1"/>
  <c r="AR128" i="1"/>
  <c r="C133" i="1"/>
  <c r="N82" i="1"/>
  <c r="X133" i="1"/>
  <c r="AK126" i="1"/>
  <c r="AH76" i="1"/>
  <c r="AP115" i="1"/>
  <c r="AP121" i="1"/>
  <c r="AJ121" i="1"/>
  <c r="AJ131" i="1"/>
  <c r="AJ9" i="1" l="1"/>
  <c r="AE30" i="1"/>
  <c r="AL30" i="1" s="1"/>
  <c r="AR129" i="1"/>
  <c r="AR127" i="1"/>
  <c r="AL127" i="1"/>
  <c r="AE28" i="1"/>
  <c r="AL28" i="1" s="1"/>
  <c r="AL129" i="1"/>
  <c r="AQ119" i="1"/>
  <c r="AD20" i="1"/>
  <c r="AK20" i="1" s="1"/>
  <c r="AK119" i="1"/>
  <c r="I112" i="1"/>
  <c r="AR131" i="1"/>
  <c r="AL131" i="1"/>
  <c r="AE32" i="1"/>
  <c r="AL32" i="1" s="1"/>
  <c r="AL116" i="1"/>
  <c r="AR116" i="1"/>
  <c r="AE17" i="1"/>
  <c r="AL17" i="1" s="1"/>
  <c r="I125" i="1"/>
  <c r="AK114" i="1"/>
  <c r="AD15" i="1"/>
  <c r="AK15" i="1" s="1"/>
  <c r="AE23" i="1"/>
  <c r="AL23" i="1" s="1"/>
  <c r="AL122" i="1"/>
  <c r="AR122" i="1"/>
  <c r="AE16" i="1"/>
  <c r="AL16" i="1" s="1"/>
  <c r="AE15" i="1"/>
  <c r="AL15" i="1" s="1"/>
  <c r="AL114" i="1"/>
  <c r="AR114" i="1"/>
  <c r="AK116" i="1"/>
  <c r="AD17" i="1"/>
  <c r="AK17" i="1" s="1"/>
  <c r="AQ116" i="1"/>
  <c r="G113" i="1"/>
  <c r="K121" i="1"/>
  <c r="K118" i="1" s="1"/>
  <c r="H123" i="1"/>
  <c r="I121" i="1"/>
  <c r="K132" i="1"/>
  <c r="F124" i="1"/>
  <c r="F118" i="1" s="1"/>
  <c r="J126" i="1"/>
  <c r="H113" i="1"/>
  <c r="H112" i="1" s="1"/>
  <c r="J120" i="1"/>
  <c r="AE120" i="1" s="1"/>
  <c r="AL120" i="1" s="1"/>
  <c r="H109" i="1"/>
  <c r="H108" i="1" s="1"/>
  <c r="K110" i="1"/>
  <c r="K108" i="1" s="1"/>
  <c r="K115" i="1"/>
  <c r="H130" i="1"/>
  <c r="H117" i="1"/>
  <c r="F111" i="1"/>
  <c r="I117" i="1"/>
  <c r="I120" i="1"/>
  <c r="I118" i="1" s="1"/>
  <c r="J121" i="1"/>
  <c r="AE121" i="1" s="1"/>
  <c r="AL121" i="1" s="1"/>
  <c r="K122" i="1"/>
  <c r="G123" i="1"/>
  <c r="AD123" i="1" s="1"/>
  <c r="H132" i="1"/>
  <c r="H122" i="1"/>
  <c r="H118" i="1" s="1"/>
  <c r="F129" i="1"/>
  <c r="G122" i="1"/>
  <c r="AD122" i="1" s="1"/>
  <c r="AK122" i="1" s="1"/>
  <c r="F131" i="1"/>
  <c r="J111" i="1"/>
  <c r="AE111" i="1" s="1"/>
  <c r="AR111" i="1" s="1"/>
  <c r="G127" i="1"/>
  <c r="AD127" i="1" s="1"/>
  <c r="H127" i="1"/>
  <c r="AK132" i="1"/>
  <c r="J119" i="1"/>
  <c r="AE119" i="1" s="1"/>
  <c r="I127" i="1"/>
  <c r="G115" i="1"/>
  <c r="AD115" i="1" s="1"/>
  <c r="AD16" i="1" s="1"/>
  <c r="AK16" i="1" s="1"/>
  <c r="G128" i="1"/>
  <c r="AD128" i="1" s="1"/>
  <c r="AD29" i="1" s="1"/>
  <c r="AK29" i="1" s="1"/>
  <c r="F113" i="1"/>
  <c r="H131" i="1"/>
  <c r="K127" i="1"/>
  <c r="K125" i="1" s="1"/>
  <c r="J123" i="1"/>
  <c r="AE123" i="1" s="1"/>
  <c r="AL123" i="1" s="1"/>
  <c r="J110" i="1"/>
  <c r="AE110" i="1" s="1"/>
  <c r="G110" i="1"/>
  <c r="AD110" i="1" s="1"/>
  <c r="AQ110" i="1" s="1"/>
  <c r="J109" i="1"/>
  <c r="G130" i="1"/>
  <c r="AD130" i="1" s="1"/>
  <c r="G111" i="1"/>
  <c r="AD111" i="1" s="1"/>
  <c r="AK111" i="1" s="1"/>
  <c r="J124" i="1"/>
  <c r="AE124" i="1" s="1"/>
  <c r="J132" i="1"/>
  <c r="AE132" i="1" s="1"/>
  <c r="K113" i="1"/>
  <c r="K112" i="1" s="1"/>
  <c r="K120" i="1"/>
  <c r="J113" i="1"/>
  <c r="G124" i="1"/>
  <c r="AD124" i="1" s="1"/>
  <c r="I109" i="1"/>
  <c r="I108" i="1" s="1"/>
  <c r="I133" i="1" s="1"/>
  <c r="I123" i="1"/>
  <c r="I128" i="1"/>
  <c r="F109" i="1"/>
  <c r="F108" i="1" s="1"/>
  <c r="G109" i="1"/>
  <c r="G120" i="1"/>
  <c r="H126" i="1"/>
  <c r="H125" i="1" s="1"/>
  <c r="I110" i="1"/>
  <c r="H124" i="1"/>
  <c r="K116" i="1"/>
  <c r="H110" i="1"/>
  <c r="G121" i="1"/>
  <c r="AD121" i="1" s="1"/>
  <c r="K131" i="1"/>
  <c r="AJ127" i="1"/>
  <c r="AP127" i="1"/>
  <c r="AH108" i="1"/>
  <c r="AH57" i="1" s="1"/>
  <c r="AH63" i="1"/>
  <c r="AC114" i="1"/>
  <c r="AH65" i="1"/>
  <c r="AC116" i="1"/>
  <c r="AP123" i="1"/>
  <c r="AJ123" i="1"/>
  <c r="M133" i="1"/>
  <c r="AK27" i="1"/>
  <c r="AC120" i="1"/>
  <c r="AH69" i="1"/>
  <c r="AJ15" i="1"/>
  <c r="AJ13" i="1" s="1"/>
  <c r="AC13" i="1"/>
  <c r="R133" i="1"/>
  <c r="AJ117" i="1"/>
  <c r="AH122" i="1"/>
  <c r="AG67" i="1"/>
  <c r="AG118" i="1" s="1"/>
  <c r="AD23" i="1"/>
  <c r="AK23" i="1" s="1"/>
  <c r="AK117" i="1"/>
  <c r="AC130" i="1"/>
  <c r="L112" i="1"/>
  <c r="AH112" i="1" s="1"/>
  <c r="AH61" i="1" s="1"/>
  <c r="AK128" i="1"/>
  <c r="F112" i="1"/>
  <c r="AK110" i="1"/>
  <c r="AD11" i="1"/>
  <c r="AD12" i="1"/>
  <c r="AK12" i="1" s="1"/>
  <c r="AQ111" i="1"/>
  <c r="AE31" i="1"/>
  <c r="AR130" i="1"/>
  <c r="AQ117" i="1"/>
  <c r="T108" i="1"/>
  <c r="T133" i="1" s="1"/>
  <c r="AH109" i="1"/>
  <c r="AG61" i="1"/>
  <c r="AG112" i="1" s="1"/>
  <c r="AR117" i="1"/>
  <c r="AL117" i="1"/>
  <c r="AR120" i="1"/>
  <c r="AH110" i="1"/>
  <c r="AQ126" i="1"/>
  <c r="J118" i="1"/>
  <c r="AH124" i="1"/>
  <c r="AC129" i="1"/>
  <c r="AG57" i="1"/>
  <c r="AG108" i="1" s="1"/>
  <c r="AK115" i="1"/>
  <c r="AH126" i="1"/>
  <c r="AH119" i="1"/>
  <c r="AR121" i="1"/>
  <c r="W108" i="1"/>
  <c r="AG74" i="1"/>
  <c r="AG125" i="1" s="1"/>
  <c r="F125" i="1"/>
  <c r="M118" i="1"/>
  <c r="AH118" i="1" s="1"/>
  <c r="AH67" i="1" s="1"/>
  <c r="S108" i="1"/>
  <c r="S133" i="1" s="1"/>
  <c r="AL111" i="1"/>
  <c r="AE12" i="1"/>
  <c r="AJ20" i="1"/>
  <c r="AJ19" i="1" s="1"/>
  <c r="AC19" i="1"/>
  <c r="AC34" i="1" s="1"/>
  <c r="AC113" i="1"/>
  <c r="AH62" i="1"/>
  <c r="P133" i="1"/>
  <c r="AH132" i="1"/>
  <c r="AH66" i="1"/>
  <c r="Q125" i="1"/>
  <c r="AH125" i="1" s="1"/>
  <c r="AH74" i="1" s="1"/>
  <c r="AH128" i="1"/>
  <c r="AH111" i="1"/>
  <c r="W112" i="1"/>
  <c r="AQ131" i="1"/>
  <c r="AD32" i="1"/>
  <c r="T82" i="1"/>
  <c r="AG82" i="1" s="1"/>
  <c r="AG133" i="1" s="1"/>
  <c r="H133" i="1" l="1"/>
  <c r="K133" i="1"/>
  <c r="G108" i="1"/>
  <c r="AD109" i="1"/>
  <c r="AC98" i="1"/>
  <c r="AK130" i="1"/>
  <c r="AD31" i="1"/>
  <c r="AK31" i="1" s="1"/>
  <c r="AQ130" i="1"/>
  <c r="AQ128" i="1"/>
  <c r="AD22" i="1"/>
  <c r="AK22" i="1" s="1"/>
  <c r="AQ121" i="1"/>
  <c r="AK121" i="1"/>
  <c r="AQ124" i="1"/>
  <c r="AD25" i="1"/>
  <c r="AK25" i="1" s="1"/>
  <c r="AK124" i="1"/>
  <c r="AE33" i="1"/>
  <c r="AL33" i="1" s="1"/>
  <c r="AR132" i="1"/>
  <c r="AL132" i="1"/>
  <c r="J108" i="1"/>
  <c r="AE109" i="1"/>
  <c r="G112" i="1"/>
  <c r="AD113" i="1"/>
  <c r="AE22" i="1"/>
  <c r="AL22" i="1" s="1"/>
  <c r="AQ115" i="1"/>
  <c r="AE113" i="1"/>
  <c r="J112" i="1"/>
  <c r="AE25" i="1"/>
  <c r="AL25" i="1" s="1"/>
  <c r="AL124" i="1"/>
  <c r="AR124" i="1"/>
  <c r="AK123" i="1"/>
  <c r="AD24" i="1"/>
  <c r="AK24" i="1" s="1"/>
  <c r="AQ123" i="1"/>
  <c r="AE21" i="1"/>
  <c r="AL21" i="1" s="1"/>
  <c r="AL19" i="1" s="1"/>
  <c r="G125" i="1"/>
  <c r="F133" i="1"/>
  <c r="AQ122" i="1"/>
  <c r="AD120" i="1"/>
  <c r="G118" i="1"/>
  <c r="AR110" i="1"/>
  <c r="AE11" i="1"/>
  <c r="AL11" i="1" s="1"/>
  <c r="AL110" i="1"/>
  <c r="AR119" i="1"/>
  <c r="AL119" i="1"/>
  <c r="AL118" i="1" s="1"/>
  <c r="AE20" i="1"/>
  <c r="AL20" i="1" s="1"/>
  <c r="AK127" i="1"/>
  <c r="AK125" i="1" s="1"/>
  <c r="AD28" i="1"/>
  <c r="AQ127" i="1"/>
  <c r="J125" i="1"/>
  <c r="AE126" i="1"/>
  <c r="J133" i="1"/>
  <c r="AR123" i="1"/>
  <c r="AE24" i="1"/>
  <c r="AL24" i="1" s="1"/>
  <c r="AJ34" i="1"/>
  <c r="AP120" i="1"/>
  <c r="AJ120" i="1"/>
  <c r="AP116" i="1"/>
  <c r="AJ116" i="1"/>
  <c r="AH58" i="1"/>
  <c r="AC109" i="1"/>
  <c r="AK11" i="1"/>
  <c r="AH60" i="1"/>
  <c r="AC111" i="1"/>
  <c r="AH68" i="1"/>
  <c r="AC119" i="1"/>
  <c r="AP129" i="1"/>
  <c r="AJ129" i="1"/>
  <c r="AC110" i="1"/>
  <c r="AH59" i="1"/>
  <c r="AL31" i="1"/>
  <c r="AH71" i="1"/>
  <c r="AC122" i="1"/>
  <c r="AP114" i="1"/>
  <c r="AJ114" i="1"/>
  <c r="Q133" i="1"/>
  <c r="AK32" i="1"/>
  <c r="AC128" i="1"/>
  <c r="AH77" i="1"/>
  <c r="AH81" i="1"/>
  <c r="AC132" i="1"/>
  <c r="AJ113" i="1"/>
  <c r="AC112" i="1"/>
  <c r="AP112" i="1" s="1"/>
  <c r="AP113" i="1"/>
  <c r="AL12" i="1"/>
  <c r="W133" i="1"/>
  <c r="AH75" i="1"/>
  <c r="AC126" i="1"/>
  <c r="AC124" i="1"/>
  <c r="AH73" i="1"/>
  <c r="AE19" i="1"/>
  <c r="AE118" i="1" s="1"/>
  <c r="AR118" i="1" s="1"/>
  <c r="L133" i="1"/>
  <c r="AJ130" i="1"/>
  <c r="AP130" i="1"/>
  <c r="G133" i="1" l="1"/>
  <c r="AR126" i="1"/>
  <c r="AL126" i="1"/>
  <c r="AL125" i="1" s="1"/>
  <c r="AL133" i="1" s="1"/>
  <c r="AE27" i="1"/>
  <c r="AQ120" i="1"/>
  <c r="AD21" i="1"/>
  <c r="AK120" i="1"/>
  <c r="AK118" i="1" s="1"/>
  <c r="AQ109" i="1"/>
  <c r="AD10" i="1"/>
  <c r="AK109" i="1"/>
  <c r="AK108" i="1" s="1"/>
  <c r="AL113" i="1"/>
  <c r="AL112" i="1" s="1"/>
  <c r="AE14" i="1"/>
  <c r="AR113" i="1"/>
  <c r="AL109" i="1"/>
  <c r="AL108" i="1" s="1"/>
  <c r="AE10" i="1"/>
  <c r="AR109" i="1"/>
  <c r="AK28" i="1"/>
  <c r="AK26" i="1" s="1"/>
  <c r="AD26" i="1"/>
  <c r="AD125" i="1" s="1"/>
  <c r="AQ125" i="1" s="1"/>
  <c r="AQ113" i="1"/>
  <c r="AD14" i="1"/>
  <c r="AK113" i="1"/>
  <c r="AK112" i="1" s="1"/>
  <c r="AK133" i="1" s="1"/>
  <c r="AH133" i="1"/>
  <c r="AH82" i="1" s="1"/>
  <c r="AP124" i="1"/>
  <c r="AJ124" i="1"/>
  <c r="AJ112" i="1"/>
  <c r="AJ128" i="1"/>
  <c r="AP128" i="1"/>
  <c r="AJ122" i="1"/>
  <c r="AP122" i="1"/>
  <c r="AJ110" i="1"/>
  <c r="AP110" i="1"/>
  <c r="AC118" i="1"/>
  <c r="AP118" i="1" s="1"/>
  <c r="AP119" i="1"/>
  <c r="AJ119" i="1"/>
  <c r="AC125" i="1"/>
  <c r="AP125" i="1" s="1"/>
  <c r="AJ126" i="1"/>
  <c r="AJ125" i="1" s="1"/>
  <c r="AP126" i="1"/>
  <c r="AJ132" i="1"/>
  <c r="AP132" i="1"/>
  <c r="AJ111" i="1"/>
  <c r="AP111" i="1"/>
  <c r="AC108" i="1"/>
  <c r="AP108" i="1" s="1"/>
  <c r="AP109" i="1"/>
  <c r="AJ109" i="1"/>
  <c r="AJ108" i="1" s="1"/>
  <c r="AK10" i="1" l="1"/>
  <c r="AK9" i="1" s="1"/>
  <c r="AD9" i="1"/>
  <c r="AD108" i="1" s="1"/>
  <c r="AQ108" i="1" s="1"/>
  <c r="AL14" i="1"/>
  <c r="AL13" i="1" s="1"/>
  <c r="AE13" i="1"/>
  <c r="AE112" i="1" s="1"/>
  <c r="AR112" i="1" s="1"/>
  <c r="AL27" i="1"/>
  <c r="AL26" i="1" s="1"/>
  <c r="AE26" i="1"/>
  <c r="AD13" i="1"/>
  <c r="AD112" i="1" s="1"/>
  <c r="AQ112" i="1" s="1"/>
  <c r="AK14" i="1"/>
  <c r="AK13" i="1" s="1"/>
  <c r="AL10" i="1"/>
  <c r="AL9" i="1" s="1"/>
  <c r="AE9" i="1"/>
  <c r="AE108" i="1" s="1"/>
  <c r="AR108" i="1" s="1"/>
  <c r="AD19" i="1"/>
  <c r="AD118" i="1" s="1"/>
  <c r="AQ118" i="1" s="1"/>
  <c r="AK21" i="1"/>
  <c r="AK19" i="1" s="1"/>
  <c r="AK34" i="1" s="1"/>
  <c r="AJ133" i="1"/>
  <c r="AC133" i="1"/>
  <c r="AP133" i="1" s="1"/>
  <c r="AJ118" i="1"/>
  <c r="AE125" i="1" l="1"/>
  <c r="AR125" i="1" s="1"/>
  <c r="AE34" i="1"/>
  <c r="AE133" i="1" s="1"/>
  <c r="AR133" i="1" s="1"/>
  <c r="AD34" i="1"/>
  <c r="AD133" i="1" s="1"/>
  <c r="AQ133" i="1" s="1"/>
  <c r="AL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Saara Elväs</author>
  </authors>
  <commentList>
    <comment ref="AC5" authorId="0" shapeId="0" xr:uid="{00000000-0006-0000-0000-000001000000}">
      <text>
        <r>
          <rPr>
            <sz val="9"/>
            <color indexed="81"/>
            <rFont val="Tahoma"/>
            <family val="2"/>
          </rPr>
          <t>HUOM! Lomakkella laskettu ominaiskulutus on normittamaton tieto.</t>
        </r>
      </text>
    </comment>
    <comment ref="M7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Saara Elväs:</t>
        </r>
        <r>
          <rPr>
            <sz val="8"/>
            <color indexed="81"/>
            <rFont val="Tahoma"/>
            <family val="2"/>
          </rPr>
          <t xml:space="preserve">
Sisältää lämpöpumppujen sähkön kulutuksen</t>
        </r>
      </text>
    </comment>
    <comment ref="AH1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Saara Elväs:</t>
        </r>
        <r>
          <rPr>
            <sz val="9"/>
            <color indexed="81"/>
            <rFont val="Tahoma"/>
            <family val="2"/>
          </rPr>
          <t xml:space="preserve">
Päädyttiin Kirsin kanssa tähän rakennusmääräyskokoelman vanhan D5:n</t>
        </r>
      </text>
    </comment>
    <comment ref="A32" authorId="0" shapeId="0" xr:uid="{00000000-0006-0000-0000-000004000000}">
      <text>
        <r>
          <rPr>
            <sz val="8"/>
            <color indexed="81"/>
            <rFont val="Tahoma"/>
            <family val="2"/>
          </rPr>
          <t>Mukaan lukien väestönsuojat</t>
        </r>
      </text>
    </comment>
    <comment ref="AB5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Saara Elväs:</t>
        </r>
        <r>
          <rPr>
            <sz val="9"/>
            <color indexed="81"/>
            <rFont val="Tahoma"/>
            <family val="2"/>
          </rPr>
          <t xml:space="preserve">
Käytä tätä solun 7B-D nimeämisessä (jos 0, vain lämpö näkyy jos 1 kaikki 3 näkyy), eli jos 0 ei mitään jos yksi Lämpö</t>
        </r>
      </text>
    </comment>
    <comment ref="M56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Saara Elväs:</t>
        </r>
        <r>
          <rPr>
            <sz val="8"/>
            <color indexed="81"/>
            <rFont val="Tahoma"/>
            <family val="2"/>
          </rPr>
          <t xml:space="preserve">
Sisältää lämpöpumppujen sähkön kulutuksen</t>
        </r>
      </text>
    </comment>
    <comment ref="AB10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Saara Elväs:</t>
        </r>
        <r>
          <rPr>
            <sz val="9"/>
            <color indexed="81"/>
            <rFont val="Tahoma"/>
            <family val="2"/>
          </rPr>
          <t xml:space="preserve">
Käytä tätä solun 7B-D nimeämisessä (jos 0, vain lämpö näkyy jos 1 kaikki 3 näkyy), eli jos 0 ei mitään jos yksi Lämpö</t>
        </r>
      </text>
    </comment>
    <comment ref="N10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Saara Elväs:</t>
        </r>
        <r>
          <rPr>
            <sz val="9"/>
            <color indexed="81"/>
            <rFont val="Tahoma"/>
            <family val="2"/>
          </rPr>
          <t xml:space="preserve">
Polttoaineen koodi seurantajärjestelmässä (Luettelon nimi: Polttoaine Kunta)
HUOM! Ei päivitetty uusille!!!</t>
        </r>
      </text>
    </comment>
    <comment ref="O10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Saara Elväs:</t>
        </r>
        <r>
          <rPr>
            <sz val="9"/>
            <color indexed="81"/>
            <rFont val="Tahoma"/>
            <family val="2"/>
          </rPr>
          <t xml:space="preserve">
Polttoaineen koodi seurantajärjestelmässä (Luettelon nimi: Polttoaine Kunta)
HUOM! Ei päivitetty uusille!!!</t>
        </r>
      </text>
    </comment>
    <comment ref="P105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Saara Elväs:</t>
        </r>
        <r>
          <rPr>
            <sz val="9"/>
            <color indexed="81"/>
            <rFont val="Tahoma"/>
            <family val="2"/>
          </rPr>
          <t xml:space="preserve">
Polttoaineen koodi seurantajärjestelmässä (Luettelon nimi: Polttoaine Kunta)
HUOM! Ei päivitetty uusille!!!</t>
        </r>
      </text>
    </comment>
    <comment ref="Q105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Saara Elväs:</t>
        </r>
        <r>
          <rPr>
            <sz val="9"/>
            <color indexed="81"/>
            <rFont val="Tahoma"/>
            <family val="2"/>
          </rPr>
          <t xml:space="preserve">
Polttoaineen koodi seurantajärjestelmässä (Luettelon nimi: Polttoaine Kunta)
HUOM! Ei päivitetty uusille!!!</t>
        </r>
      </text>
    </comment>
    <comment ref="R105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Saara Elväs:</t>
        </r>
        <r>
          <rPr>
            <sz val="9"/>
            <color indexed="81"/>
            <rFont val="Tahoma"/>
            <family val="2"/>
          </rPr>
          <t xml:space="preserve">
Polttoaineen koodi seurantajärjestelmässä (Luettelon nimi: Polttoaine Kunta)
HUOM! Ei päivitetty uusille!!!</t>
        </r>
      </text>
    </comment>
    <comment ref="S105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Saara Elväs:</t>
        </r>
        <r>
          <rPr>
            <sz val="9"/>
            <color indexed="81"/>
            <rFont val="Tahoma"/>
            <family val="2"/>
          </rPr>
          <t xml:space="preserve">
Polttoaineen koodi seurantajärjestelmässä (Luettelon nimi: Polttoaine Kunta)
HUOM! Ei päivitetty uusille!!!</t>
        </r>
      </text>
    </comment>
    <comment ref="T105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Saara Elväs:</t>
        </r>
        <r>
          <rPr>
            <sz val="9"/>
            <color indexed="81"/>
            <rFont val="Tahoma"/>
            <family val="2"/>
          </rPr>
          <t xml:space="preserve">
Polttoaineen koodi seurantajärjestelmässä (Luettelon nimi: Polttoaine Kunta)
HUOM! Ei päivitetty uusille!!!</t>
        </r>
      </text>
    </comment>
    <comment ref="U10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Saara Elväs:</t>
        </r>
        <r>
          <rPr>
            <sz val="9"/>
            <color indexed="81"/>
            <rFont val="Tahoma"/>
            <family val="2"/>
          </rPr>
          <t xml:space="preserve">
Polttoaineen koodi seurantajärjestelmässä (Luettelon nimi: Polttoaine Kunta)
HUOM! Ei päivitetty uusille!!!</t>
        </r>
      </text>
    </comment>
    <comment ref="V105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Saara Elväs:</t>
        </r>
        <r>
          <rPr>
            <sz val="9"/>
            <color indexed="81"/>
            <rFont val="Tahoma"/>
            <family val="2"/>
          </rPr>
          <t xml:space="preserve">
Polttoaineen koodi seurantajärjestelmässä (Luettelon nimi: Polttoaine Kunta)
HUOM! Ei päivitetty uusille!!!</t>
        </r>
      </text>
    </comment>
    <comment ref="W105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Saara Elväs:</t>
        </r>
        <r>
          <rPr>
            <sz val="9"/>
            <color indexed="81"/>
            <rFont val="Tahoma"/>
            <family val="2"/>
          </rPr>
          <t xml:space="preserve">
Polttoaineen koodi seurantajärjestelmässä (Luettelon nimi: Polttoaine Kunta)
HUOM! Ei päivitetty uusille!!!</t>
        </r>
      </text>
    </comment>
    <comment ref="X105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Saara Elväs:</t>
        </r>
        <r>
          <rPr>
            <sz val="9"/>
            <color indexed="81"/>
            <rFont val="Tahoma"/>
            <family val="2"/>
          </rPr>
          <t xml:space="preserve">
Polttoaineen koodi seurantajärjestelmässä (Luettelon nimi: Polttoaine Kunta)
HUOM! Ei päivitetty uusille!!!</t>
        </r>
      </text>
    </comment>
  </commentList>
</comments>
</file>

<file path=xl/sharedStrings.xml><?xml version="1.0" encoding="utf-8"?>
<sst xmlns="http://schemas.openxmlformats.org/spreadsheetml/2006/main" count="341" uniqueCount="162">
  <si>
    <t>Kunnan/Kuntayhtymän nimi</t>
  </si>
  <si>
    <t>Yhteyshenkilö</t>
  </si>
  <si>
    <t>Vuosi</t>
  </si>
  <si>
    <t>KULUTUSTILASTO lomake</t>
  </si>
  <si>
    <t>Astepäiväluku normaalivuosi</t>
  </si>
  <si>
    <t>Lomakekoodi</t>
  </si>
  <si>
    <t>Kuntanumero</t>
  </si>
  <si>
    <t>Sähköposti</t>
  </si>
  <si>
    <t xml:space="preserve"> </t>
  </si>
  <si>
    <t>Astepäiväluku seurantavuosi</t>
  </si>
  <si>
    <r>
      <t>Korjauskerroin (k</t>
    </r>
    <r>
      <rPr>
        <vertAlign val="subscript"/>
        <sz val="10"/>
        <rFont val="MS Sans Serif"/>
        <family val="2"/>
      </rPr>
      <t>2</t>
    </r>
    <r>
      <rPr>
        <sz val="10"/>
        <rFont val="MS Sans Serif"/>
        <family val="2"/>
      </rPr>
      <t>) Jyväskylään</t>
    </r>
  </si>
  <si>
    <t>Rakennustyypit</t>
  </si>
  <si>
    <t>Kiinteistöt</t>
  </si>
  <si>
    <t>Lämmön kulutus</t>
  </si>
  <si>
    <t>Polttoaineet, brutto</t>
  </si>
  <si>
    <t>Sähkön kulutus</t>
  </si>
  <si>
    <t>Veden kulutus</t>
  </si>
  <si>
    <t>Lämmön ominais kulutus</t>
  </si>
  <si>
    <t>Sähkön  ominais kulutus</t>
  </si>
  <si>
    <t>Veden ominais kulutus</t>
  </si>
  <si>
    <t>lom*til</t>
  </si>
  <si>
    <t>Som*til</t>
  </si>
  <si>
    <t>Vom*til</t>
  </si>
  <si>
    <t>Sähkö</t>
  </si>
  <si>
    <t>Vesi</t>
  </si>
  <si>
    <t>Kevyt pö (m³)</t>
  </si>
  <si>
    <t>Raskas 
pö (t)</t>
  </si>
  <si>
    <t>Maakaa-su (m³)</t>
  </si>
  <si>
    <t>Hake
(i-m³)</t>
  </si>
  <si>
    <t>Turve-priketti
(tn)</t>
  </si>
  <si>
    <t>Puu-pelletti (t)</t>
  </si>
  <si>
    <t>Vara-kenttä</t>
  </si>
  <si>
    <t>Muu
(MWh)</t>
  </si>
  <si>
    <t>(ilman lämmityssähköä)</t>
  </si>
  <si>
    <t>kpl</t>
  </si>
  <si>
    <t>1000 m³</t>
  </si>
  <si>
    <t>1000 m²</t>
  </si>
  <si>
    <t>Kaukolämpö (MWh)</t>
  </si>
  <si>
    <t>Sähkö- lämmitys (MWh)</t>
  </si>
  <si>
    <t>MWh</t>
  </si>
  <si>
    <t>1000m³</t>
  </si>
  <si>
    <t>kWh/m³</t>
  </si>
  <si>
    <t>l/m³</t>
  </si>
  <si>
    <t>polttoaineet</t>
  </si>
  <si>
    <t>teh.lämpöarvo</t>
  </si>
  <si>
    <t>hyötyosuus %</t>
  </si>
  <si>
    <t>kerroin</t>
  </si>
  <si>
    <t>1. Asuinrakennukset</t>
  </si>
  <si>
    <t>Kaukolämpö(MWh)</t>
  </si>
  <si>
    <t>11. Kerrostalot (väh. 3 huoneistoa)</t>
  </si>
  <si>
    <t>Sähkölämpö(MWh)</t>
  </si>
  <si>
    <t>12. Pientalot (rivitalot ja omakotitalot)</t>
  </si>
  <si>
    <t>Kevytpö(m³)</t>
  </si>
  <si>
    <t>13. Asuntolarakennukset</t>
  </si>
  <si>
    <t>Raskaspö(t)</t>
  </si>
  <si>
    <t>2. Hoitoalan rakennukset</t>
  </si>
  <si>
    <t>Maakaasu(m³)</t>
  </si>
  <si>
    <t>21. Terveydenhoitorakennukset</t>
  </si>
  <si>
    <t>22. Huoltolaitosrakennukset</t>
  </si>
  <si>
    <t>Hake(i-m³)</t>
  </si>
  <si>
    <t>23. Lasten päiväkodit</t>
  </si>
  <si>
    <t>24. Muut</t>
  </si>
  <si>
    <t>3. Toimisto- ja hallintorakennukset</t>
  </si>
  <si>
    <t>Turvepriketti(tn)</t>
  </si>
  <si>
    <t>4. Kokoontumisrakennukset</t>
  </si>
  <si>
    <t>Puupelletti (t)</t>
  </si>
  <si>
    <t>41. Teatteri- ja konserttirakennukset</t>
  </si>
  <si>
    <t>42. Kirjasto- , museo- ja näyttelyrakennukset</t>
  </si>
  <si>
    <t>Muu(MWh)</t>
  </si>
  <si>
    <t>43. Seura-, kerho- yms. rakennukset</t>
  </si>
  <si>
    <t>Eli kerroin*tavara = MWh</t>
  </si>
  <si>
    <t>44. Jäähallit</t>
  </si>
  <si>
    <t>45. Uimahallit</t>
  </si>
  <si>
    <t>46. Muut</t>
  </si>
  <si>
    <t>5. Opetusrakennukset</t>
  </si>
  <si>
    <t>51. Peruskoulu-, lukio- yms. rakennukset</t>
  </si>
  <si>
    <t>52. Ammatilliset oppilaitokset</t>
  </si>
  <si>
    <t>53. Muut</t>
  </si>
  <si>
    <t>6. Varastorakennukset (lämmitetyt)</t>
  </si>
  <si>
    <t>7. Liikenteen rakennukset</t>
  </si>
  <si>
    <t>8. Väestönsuojat</t>
  </si>
  <si>
    <t>9. Muut</t>
  </si>
  <si>
    <t>YHTEENSÄ</t>
  </si>
  <si>
    <t>Tässä poltoaineiden muunto energiayksikköön (MWh)</t>
  </si>
  <si>
    <t>Kaukolämpö MWh</t>
  </si>
  <si>
    <t>Sähkö- lämmitys MWh</t>
  </si>
  <si>
    <t>Lämmimitys yhteensä</t>
  </si>
  <si>
    <t>Normitettu lämmitys</t>
  </si>
  <si>
    <t>Riviltä 100 alkaa taulukko josta Jyväskylään normitetut ja energiayksikössä olevat polttainetiedot siirretään seurantajärjestelmään</t>
  </si>
  <si>
    <t>Myyntiyksikössä oleva polttoaineen kulutus siirretään ensimmäisestä taulukosta (riveiltä 8-33, sarakkeet K-W, en muista siirretäänkö summarivejä, vai lasketaannko ne järjestelmässä)</t>
  </si>
  <si>
    <t>Tämä apukaava, älä poista</t>
  </si>
  <si>
    <t>k2*Sn/Stot</t>
  </si>
  <si>
    <t>K1</t>
  </si>
  <si>
    <t>K2</t>
  </si>
  <si>
    <t>K3</t>
  </si>
  <si>
    <t>K4</t>
  </si>
  <si>
    <t>K5</t>
  </si>
  <si>
    <t>K6</t>
  </si>
  <si>
    <t>K7</t>
  </si>
  <si>
    <t>K8</t>
  </si>
  <si>
    <t>K12</t>
  </si>
  <si>
    <t>K11</t>
  </si>
  <si>
    <t>Vedenkulutuksen osuus otettu JR raporteista, jotta käsittely pysyisi samanlaisena</t>
  </si>
  <si>
    <t>muun kuin lämmityksen osuus (veden lämmitys yms.)</t>
  </si>
  <si>
    <t>Normitettava lämmitys</t>
  </si>
  <si>
    <t>OMINAISKULUTUSTEN TARKASTUSTA</t>
  </si>
  <si>
    <t>Lämpö</t>
  </si>
  <si>
    <t>Yhteensä</t>
  </si>
  <si>
    <t>RT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</si>
  <si>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</si>
  <si>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</si>
  <si>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</si>
  <si>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</si>
  <si>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</si>
  <si>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</si>
  <si>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</si>
  <si>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</si>
  <si>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</si>
  <si>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</si>
  <si>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</si>
  <si>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</t>
  </si>
  <si>
    <t>N</t>
  </si>
  <si>
    <t>Lämmitystarveluku normaalivuosi</t>
  </si>
  <si>
    <t>Lämmitystarveluku seurantavuosi</t>
  </si>
  <si>
    <t>Energianlähde, brutto</t>
  </si>
  <si>
    <t>Aurinkolämpö</t>
  </si>
  <si>
    <t>Varakenttä</t>
  </si>
  <si>
    <t>Aurinko-lämpö (MWh)</t>
  </si>
  <si>
    <t>Lomakeversio 25.10.2017/SAEL</t>
  </si>
  <si>
    <t>Syötä kuvaus</t>
  </si>
  <si>
    <t>Muu energianlähde, anna kuvaus alla</t>
  </si>
  <si>
    <t>8. Palo- ja pelastustoimen rakennusket (ml. Väestönsuojat)</t>
  </si>
  <si>
    <t>Lisätietoa kulutusseurantalomakkeella ilmoitetuista tiedoista</t>
  </si>
  <si>
    <t>Kulutustilastolomakkella siirretään kuntien energiatehokkuussopimuksen vuosiraportille vuosittain kunnan omistamien rakennusten kiinteistökanta- ja energiankulutustiedot</t>
  </si>
  <si>
    <t>Lomaketta 0 käytetään, kun tarkasteltava rakennuskanta on sama lämmön, sähkön ja veden kulutusseurannassa.</t>
  </si>
  <si>
    <t>Kulutustilastolla raportoitavat tiedot</t>
  </si>
  <si>
    <r>
      <rPr>
        <b/>
        <sz val="11"/>
        <color theme="1"/>
        <rFont val="Arial"/>
        <family val="2"/>
      </rPr>
      <t>Yhteyshenkil</t>
    </r>
    <r>
      <rPr>
        <sz val="11"/>
        <color theme="1"/>
        <rFont val="Arial"/>
        <family val="2"/>
      </rPr>
      <t>ö kenttään ilmoitetaan kulutustilastosta vastaavan henkilön nimi.</t>
    </r>
  </si>
  <si>
    <r>
      <rPr>
        <b/>
        <sz val="11"/>
        <color theme="1"/>
        <rFont val="Arial"/>
        <family val="2"/>
      </rPr>
      <t>Astepäiväluvut</t>
    </r>
    <r>
      <rPr>
        <sz val="11"/>
        <color theme="1"/>
        <rFont val="Arial"/>
        <family val="2"/>
      </rPr>
      <t xml:space="preserve"> ja </t>
    </r>
    <r>
      <rPr>
        <b/>
        <sz val="11"/>
        <color theme="1"/>
        <rFont val="Arial"/>
        <family val="2"/>
      </rPr>
      <t>Korjauskerroin</t>
    </r>
    <r>
      <rPr>
        <sz val="11"/>
        <color theme="1"/>
        <rFont val="Arial"/>
        <family val="2"/>
      </rPr>
      <t xml:space="preserve"> täydennetään seuranta-avun toimesta.</t>
    </r>
  </si>
  <si>
    <t>KULUTUSTILASTO lomake KETS 2017-2025</t>
  </si>
  <si>
    <r>
      <t xml:space="preserve">Kulutustilastolla raportoidaan </t>
    </r>
    <r>
      <rPr>
        <b/>
        <sz val="11"/>
        <color theme="1"/>
        <rFont val="Arial"/>
        <family val="2"/>
      </rPr>
      <t xml:space="preserve">kiinteistöt </t>
    </r>
    <r>
      <rPr>
        <sz val="11"/>
        <color theme="1"/>
        <rFont val="Arial"/>
        <family val="2"/>
      </rPr>
      <t>rakennustyypeittäin (lukumäärä (kpl), tilavuus (1000 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) ja pinta-ala (1000 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))</t>
    </r>
  </si>
  <si>
    <r>
      <t>Mikäli rakennusten lämmityksessä käytetään muuta energianlähdettä, tulee sen kulutus raportoida energiayksikössä ja se tulee kuvata "</t>
    </r>
    <r>
      <rPr>
        <b/>
        <sz val="11"/>
        <color theme="1"/>
        <rFont val="Arial"/>
        <family val="2"/>
      </rPr>
      <t>Syötä kuvaus</t>
    </r>
    <r>
      <rPr>
        <sz val="11"/>
        <color theme="1"/>
        <rFont val="Arial"/>
        <family val="2"/>
      </rPr>
      <t>" kohdassa.</t>
    </r>
  </si>
  <si>
    <r>
      <rPr>
        <b/>
        <sz val="11"/>
        <color theme="1"/>
        <rFont val="Arial"/>
        <family val="2"/>
      </rPr>
      <t>Veden kulutus</t>
    </r>
    <r>
      <rPr>
        <sz val="11"/>
        <color theme="1"/>
        <rFont val="Arial"/>
        <family val="2"/>
      </rPr>
      <t xml:space="preserve"> ilmoitetaan tuhansina kuutioina (1000 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)</t>
    </r>
  </si>
  <si>
    <r>
      <rPr>
        <b/>
        <sz val="11"/>
        <color theme="1"/>
        <rFont val="Arial"/>
        <family val="2"/>
      </rPr>
      <t>Lämmön kulutus</t>
    </r>
    <r>
      <rPr>
        <sz val="11"/>
        <color theme="1"/>
        <rFont val="Arial"/>
        <family val="2"/>
      </rPr>
      <t xml:space="preserve"> kohdassa raportoidaan todellinen (ei normitettu) kaukolämmön kulutus (MWh) ja sähkölämmityksen kulutus (MWh). Mikäli sähkölämmityksen määrää ei erikseen mitata, voidaan se arvioida.</t>
    </r>
  </si>
  <si>
    <t>Ominaiskulutus tiedot lasketaan ilmoitettujen tietojen perusteella. Huomaa, että lomakkeella näkyvä lämmön ominaiskulutus lasketaan normittamattomasta kulutuksesta.</t>
  </si>
  <si>
    <t>Energiankulutustiedot raportoidaan mitattuna kulutuksena, lämmityksen kulutuksen lämmitystarvekorjaus tehdään ylläpidon toimesta ennen tietojen siirtoa vuosiraportille Jyväskylään normitettuna.</t>
  </si>
  <si>
    <r>
      <t xml:space="preserve">Rivillä 37 voi raportoida </t>
    </r>
    <r>
      <rPr>
        <b/>
        <sz val="11"/>
        <color theme="1"/>
        <rFont val="Arial"/>
        <family val="2"/>
      </rPr>
      <t>lisätietoja</t>
    </r>
    <r>
      <rPr>
        <sz val="11"/>
        <color theme="1"/>
        <rFont val="Arial"/>
        <family val="2"/>
      </rPr>
      <t xml:space="preserve"> kulutustilastoon liittyen.</t>
    </r>
  </si>
  <si>
    <t>Kulutustilastolomake palautetaan seuranta-apuun viimeistään huhtikuun loppuun mennessä.</t>
  </si>
  <si>
    <t xml:space="preserve">Huomaa, että pelkkä kulutustilastolomakkeen palautus ei täytä liittyjän raportointivelvoitetta. </t>
  </si>
  <si>
    <t>Lisätietoja ja tukea lomakkeen käyttöön saa osoitteesta seuranta-apu@motiva.fi</t>
  </si>
  <si>
    <t>Rakennustyyppiluokittelu noudattelee pääosin Tilastokeskuksen rakennustyppiluokitusta.</t>
  </si>
  <si>
    <t>Omilla raportointipohjilla raportoitavien toimintojen (esim. vesihuolto, jätehuolto, vuokra-asunnot) energiankulutusta ei sisällytetä kulutustilastolla raportoitaviin tietoihin.</t>
  </si>
  <si>
    <t>Lomaketta 1 käytetään, mikäli tarkastelussa oleva rakennuskanta vaihtelee (esim. vain osa kohteista sähkön kulutusseurannassa)</t>
  </si>
  <si>
    <r>
      <rPr>
        <b/>
        <sz val="11"/>
        <color theme="1"/>
        <rFont val="Arial"/>
        <family val="2"/>
      </rPr>
      <t>Sähköposti</t>
    </r>
    <r>
      <rPr>
        <sz val="11"/>
        <color theme="1"/>
        <rFont val="Arial"/>
        <family val="2"/>
      </rPr>
      <t xml:space="preserve"> kenttään ilmoitetaan yhteyshenkilön sähköposti, tähän osoitteeseen ollaan yhteydessä, mikäli kulutustilaston tietoihin kaivataan lisätietoja. </t>
    </r>
  </si>
  <si>
    <r>
      <rPr>
        <b/>
        <sz val="11"/>
        <color theme="1"/>
        <rFont val="Arial"/>
        <family val="2"/>
      </rPr>
      <t xml:space="preserve">Vuosi </t>
    </r>
    <r>
      <rPr>
        <sz val="11"/>
        <color theme="1"/>
        <rFont val="Arial"/>
        <family val="2"/>
      </rPr>
      <t>kentässä ilmoitetaan raportointivuosi, jolle tietoja ollaan siirtämässä.</t>
    </r>
  </si>
  <si>
    <r>
      <rPr>
        <b/>
        <sz val="11"/>
        <color theme="1"/>
        <rFont val="Arial"/>
        <family val="2"/>
      </rPr>
      <t>Energianlähde</t>
    </r>
    <r>
      <rPr>
        <sz val="11"/>
        <color theme="1"/>
        <rFont val="Arial"/>
        <family val="2"/>
      </rPr>
      <t xml:space="preserve"> kohdassa raportoidaan lämmitykseen kiinteistöissä käytettävät polttoaineet (esim. oman öljykattilan käyttämä kevyt polttoöljy)</t>
    </r>
  </si>
  <si>
    <t>Energianlähteiden kulutus raportoidaan pyydetyssä myyntiyksikössä. Tarvittaessa seuranta-apu auttaa energianlähteiden yksikkömuunnoksissa.</t>
  </si>
  <si>
    <r>
      <rPr>
        <b/>
        <sz val="11"/>
        <color theme="1"/>
        <rFont val="Arial"/>
        <family val="2"/>
      </rPr>
      <t>Sähkön kulutus</t>
    </r>
    <r>
      <rPr>
        <sz val="11"/>
        <color theme="1"/>
        <rFont val="Arial"/>
        <family val="2"/>
      </rPr>
      <t xml:space="preserve"> sarakkeessa AA ilmoitetaan sähkön kulutus (MWh) ilman lämmityssähköä</t>
    </r>
  </si>
  <si>
    <t>Kulutustilastolomakkeesta on kaksi (2) versiota: lomake 0 (L0) ja lomake 1 (L1)</t>
  </si>
  <si>
    <t>Mikäli yhteyshenkilöä ja tämän sähköpostia ei ole ilmoitettu, ollaan kulutustilastoon liittyvissä kysymyksissä yhteydessä raportointivastuuhenkilöön tai sopimusyhteyshenkilöön.</t>
  </si>
  <si>
    <r>
      <rPr>
        <b/>
        <sz val="11"/>
        <color theme="1"/>
        <rFont val="Arial"/>
        <family val="2"/>
      </rPr>
      <t>Kuntanumero</t>
    </r>
    <r>
      <rPr>
        <sz val="11"/>
        <color theme="1"/>
        <rFont val="Arial"/>
        <family val="2"/>
      </rPr>
      <t xml:space="preserve"> on seurantajärjestelmässä kunnalle annettava identifioiva tieto. Kuntanumeroa ei raportoijan tarvitse itse täyttää, seuranta-apu täydentää tiedon Kunnan nimi tiedon perusteella</t>
    </r>
  </si>
  <si>
    <t>Lisätietoja saa tarvittaessa osoitteesta seuranta-apu@motiva.fi</t>
  </si>
  <si>
    <t>seuranta-apu@motiva.fi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</si>
</sst>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.000"/>
  </numFmts>
  <fonts count="29" x14ac:knownFonts="1">
    <font>
      <sz val="11"/>
      <color theme="1"/>
      <name val="Arial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sz val="10"/>
      <name val="MS Sans Serif"/>
      <family val="2"/>
    </font>
    <font>
      <sz val="14"/>
      <name val="MS Sans Serif"/>
      <family val="2"/>
    </font>
    <font>
      <b/>
      <sz val="10"/>
      <name val="MS Sans Serif"/>
      <family val="2"/>
    </font>
    <font>
      <b/>
      <u/>
      <sz val="10"/>
      <name val="MS Sans Serif"/>
      <family val="2"/>
    </font>
    <font>
      <sz val="12"/>
      <name val="MS Sans Serif"/>
      <family val="2"/>
    </font>
    <font>
      <b/>
      <sz val="10"/>
      <name val="MS Sans Serif"/>
      <family val="2"/>
    </font>
    <font>
      <vertAlign val="subscript"/>
      <sz val="10"/>
      <name val="MS Sans Serif"/>
      <family val="2"/>
    </font>
    <font>
      <b/>
      <sz val="8.5"/>
      <name val="MS Sans Serif"/>
      <family val="2"/>
    </font>
    <font>
      <b/>
      <sz val="6"/>
      <name val="MS Sans Serif"/>
      <family val="2"/>
    </font>
    <font>
      <b/>
      <sz val="11"/>
      <name val="MS Sans Serif"/>
      <family val="2"/>
    </font>
    <font>
      <sz val="6"/>
      <name val="MS Sans Serif"/>
      <family val="2"/>
    </font>
    <font>
      <sz val="8.5"/>
      <name val="MS Sans Serif"/>
      <family val="2"/>
    </font>
    <font>
      <b/>
      <sz val="13.5"/>
      <name val="MS Sans Serif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MS Sans Serif"/>
      <family val="2"/>
    </font>
    <font>
      <sz val="8"/>
      <name val="MS Sans Serif"/>
      <family val="2"/>
    </font>
    <font>
      <b/>
      <sz val="11"/>
      <color theme="1"/>
      <name val="Arial"/>
      <family val="2"/>
    </font>
    <font>
      <sz val="10"/>
      <color rgb="FFFF0000"/>
      <name val="MS Sans Serif"/>
      <family val="2"/>
    </font>
    <font>
      <b/>
      <sz val="10"/>
      <color rgb="FFFF0000"/>
      <name val="MS Sans Serif"/>
      <family val="2"/>
    </font>
    <font>
      <sz val="12"/>
      <color theme="1"/>
      <name val="Arial"/>
      <family val="2"/>
    </font>
    <font>
      <vertAlign val="superscript"/>
      <sz val="11"/>
      <color theme="1"/>
      <name val="Arial"/>
      <family val="2"/>
    </font>
    <font>
      <b/>
      <i/>
      <sz val="11"/>
      <color theme="1"/>
      <name val="Arial"/>
      <family val="2"/>
    </font>
    <font>
      <u/>
      <sz val="11"/>
      <color theme="10"/>
      <name val="Arial"/>
      <family val="2"/>
    </font>
  </fonts>
  <fills count="14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273">
    <xf numFmtId="0" fontId="0" fillId="0" borderId="0" xfId="0"/>
    <xf numFmtId="0" fontId="1" fillId="0" borderId="1" xfId="0" applyFont="1" applyBorder="1" applyAlignment="1" applyProtection="1">
      <alignment horizontal="left" vertical="center"/>
      <protection hidden="1"/>
    </xf>
    <xf numFmtId="0" fontId="1" fillId="0" borderId="2" xfId="0" applyFont="1" applyBorder="1" applyAlignment="1" applyProtection="1">
      <alignment horizontal="centerContinuous" vertical="center"/>
      <protection hidden="1"/>
    </xf>
    <xf numFmtId="0" fontId="0" fillId="0" borderId="3" xfId="0" applyBorder="1" applyAlignment="1" applyProtection="1">
      <alignment horizontal="centerContinuous" vertical="center"/>
      <protection hidden="1"/>
    </xf>
    <xf numFmtId="0" fontId="0" fillId="0" borderId="4" xfId="0" applyFill="1" applyBorder="1" applyAlignment="1" applyProtection="1">
      <alignment horizontal="centerContinuous" vertical="center"/>
      <protection hidden="1"/>
    </xf>
    <xf numFmtId="164" fontId="1" fillId="0" borderId="4" xfId="0" applyNumberFormat="1" applyFont="1" applyFill="1" applyBorder="1" applyAlignment="1" applyProtection="1">
      <alignment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164" fontId="1" fillId="0" borderId="0" xfId="0" applyNumberFormat="1" applyFont="1" applyAlignment="1" applyProtection="1">
      <alignment horizontal="right" vertical="center"/>
      <protection hidden="1"/>
    </xf>
    <xf numFmtId="1" fontId="1" fillId="0" borderId="0" xfId="0" applyNumberFormat="1" applyFont="1" applyAlignment="1" applyProtection="1">
      <alignment horizontal="right" vertical="center"/>
      <protection hidden="1"/>
    </xf>
    <xf numFmtId="2" fontId="1" fillId="0" borderId="0" xfId="0" applyNumberFormat="1" applyFont="1" applyAlignment="1" applyProtection="1">
      <alignment horizontal="right" vertical="center"/>
      <protection hidden="1"/>
    </xf>
    <xf numFmtId="0" fontId="1" fillId="0" borderId="0" xfId="0" applyFont="1" applyFill="1" applyAlignment="1" applyProtection="1">
      <alignment horizontal="right" vertical="center"/>
      <protection hidden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64" fontId="5" fillId="0" borderId="0" xfId="0" applyNumberFormat="1" applyFont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2" fontId="5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right" vertical="center"/>
      <protection hidden="1"/>
    </xf>
    <xf numFmtId="0" fontId="1" fillId="0" borderId="6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Continuous" vertical="center"/>
      <protection hidden="1"/>
    </xf>
    <xf numFmtId="0" fontId="3" fillId="0" borderId="0" xfId="0" applyFont="1" applyBorder="1" applyAlignment="1" applyProtection="1">
      <alignment horizontal="centerContinuous" vertical="center"/>
      <protection hidden="1"/>
    </xf>
    <xf numFmtId="164" fontId="7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7" fillId="4" borderId="7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Fill="1" applyAlignment="1" applyProtection="1">
      <alignment horizontal="right"/>
      <protection hidden="1"/>
    </xf>
    <xf numFmtId="0" fontId="1" fillId="0" borderId="7" xfId="0" applyFont="1" applyBorder="1" applyAlignment="1" applyProtection="1">
      <alignment horizontal="centerContinuous" vertical="center"/>
      <protection hidden="1"/>
    </xf>
    <xf numFmtId="0" fontId="8" fillId="0" borderId="4" xfId="0" applyFont="1" applyBorder="1" applyAlignment="1" applyProtection="1">
      <alignment horizontal="centerContinuous" vertical="center"/>
      <protection hidden="1"/>
    </xf>
    <xf numFmtId="164" fontId="8" fillId="0" borderId="8" xfId="0" applyNumberFormat="1" applyFont="1" applyBorder="1" applyAlignment="1" applyProtection="1">
      <alignment horizontal="centerContinuous" vertical="center"/>
      <protection hidden="1"/>
    </xf>
    <xf numFmtId="0" fontId="8" fillId="0" borderId="9" xfId="0" applyFont="1" applyBorder="1" applyAlignment="1" applyProtection="1">
      <alignment horizontal="centerContinuous" vertical="center"/>
      <protection hidden="1"/>
    </xf>
    <xf numFmtId="0" fontId="8" fillId="0" borderId="10" xfId="0" applyFont="1" applyBorder="1" applyAlignment="1" applyProtection="1">
      <alignment horizontal="centerContinuous" vertical="center"/>
      <protection hidden="1"/>
    </xf>
    <xf numFmtId="0" fontId="8" fillId="0" borderId="11" xfId="0" applyFont="1" applyBorder="1" applyAlignment="1" applyProtection="1">
      <alignment horizontal="centerContinuous" vertical="center"/>
      <protection hidden="1"/>
    </xf>
    <xf numFmtId="0" fontId="5" fillId="0" borderId="11" xfId="0" applyFont="1" applyFill="1" applyBorder="1" applyAlignment="1" applyProtection="1">
      <alignment horizontal="centerContinuous" vertical="center"/>
      <protection hidden="1"/>
    </xf>
    <xf numFmtId="0" fontId="5" fillId="0" borderId="3" xfId="0" applyFont="1" applyFill="1" applyBorder="1" applyAlignment="1" applyProtection="1">
      <alignment vertical="center"/>
      <protection hidden="1"/>
    </xf>
    <xf numFmtId="0" fontId="10" fillId="0" borderId="7" xfId="0" applyFont="1" applyBorder="1" applyAlignment="1" applyProtection="1">
      <alignment horizontal="centerContinuous" vertical="top" wrapText="1"/>
      <protection hidden="1"/>
    </xf>
    <xf numFmtId="0" fontId="10" fillId="0" borderId="7" xfId="0" applyFont="1" applyBorder="1" applyAlignment="1" applyProtection="1">
      <alignment horizontal="center" vertical="top" wrapText="1"/>
      <protection hidden="1"/>
    </xf>
    <xf numFmtId="0" fontId="10" fillId="0" borderId="7" xfId="0" applyFont="1" applyFill="1" applyBorder="1" applyAlignment="1" applyProtection="1">
      <alignment horizontal="center" vertical="top" wrapText="1"/>
      <protection hidden="1"/>
    </xf>
    <xf numFmtId="0" fontId="10" fillId="0" borderId="9" xfId="0" applyFont="1" applyFill="1" applyBorder="1" applyAlignment="1" applyProtection="1">
      <alignment horizontal="center" vertical="top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164" fontId="10" fillId="0" borderId="0" xfId="0" applyNumberFormat="1" applyFont="1" applyBorder="1" applyAlignment="1" applyProtection="1">
      <alignment horizontal="center" vertical="center" wrapText="1"/>
      <protection hidden="1"/>
    </xf>
    <xf numFmtId="1" fontId="10" fillId="0" borderId="0" xfId="0" applyNumberFormat="1" applyFont="1" applyBorder="1" applyAlignment="1" applyProtection="1">
      <alignment horizontal="center" vertical="center" wrapText="1"/>
      <protection hidden="1"/>
    </xf>
    <xf numFmtId="2" fontId="10" fillId="0" borderId="0" xfId="0" applyNumberFormat="1" applyFont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 applyProtection="1">
      <alignment horizontal="center" vertical="center" wrapText="1"/>
      <protection hidden="1"/>
    </xf>
    <xf numFmtId="0" fontId="0" fillId="5" borderId="0" xfId="0" applyFill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Continuous" vertical="center"/>
      <protection hidden="1"/>
    </xf>
    <xf numFmtId="164" fontId="8" fillId="0" borderId="13" xfId="0" applyNumberFormat="1" applyFont="1" applyBorder="1" applyAlignment="1" applyProtection="1">
      <alignment horizontal="centerContinuous" vertical="center"/>
      <protection hidden="1"/>
    </xf>
    <xf numFmtId="0" fontId="8" fillId="0" borderId="14" xfId="0" applyFont="1" applyBorder="1" applyAlignment="1" applyProtection="1">
      <alignment horizontal="centerContinuous" vertical="center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11" fillId="0" borderId="15" xfId="0" applyFont="1" applyBorder="1" applyAlignment="1" applyProtection="1">
      <alignment horizontal="centerContinuous" vertical="center" wrapText="1"/>
      <protection hidden="1"/>
    </xf>
    <xf numFmtId="0" fontId="10" fillId="0" borderId="15" xfId="0" applyFont="1" applyBorder="1" applyAlignment="1" applyProtection="1">
      <alignment horizontal="center" vertical="center" wrapText="1"/>
      <protection hidden="1"/>
    </xf>
    <xf numFmtId="0" fontId="10" fillId="0" borderId="14" xfId="0" applyFont="1" applyBorder="1" applyAlignment="1" applyProtection="1">
      <alignment horizontal="center" vertical="center" wrapText="1"/>
      <protection hidden="1"/>
    </xf>
    <xf numFmtId="0" fontId="12" fillId="0" borderId="6" xfId="0" applyFont="1" applyBorder="1" applyAlignment="1" applyProtection="1">
      <alignment horizontal="left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164" fontId="5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Continuous" vertical="center" wrapText="1"/>
      <protection hidden="1"/>
    </xf>
    <xf numFmtId="0" fontId="8" fillId="0" borderId="15" xfId="0" applyFont="1" applyBorder="1" applyAlignment="1" applyProtection="1">
      <alignment horizontal="center" vertical="center"/>
      <protection hidden="1"/>
    </xf>
    <xf numFmtId="0" fontId="8" fillId="0" borderId="15" xfId="0" applyFont="1" applyFill="1" applyBorder="1" applyAlignment="1" applyProtection="1">
      <alignment horizontal="center" vertical="center"/>
      <protection hidden="1"/>
    </xf>
    <xf numFmtId="0" fontId="8" fillId="0" borderId="16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164" fontId="11" fillId="0" borderId="0" xfId="0" applyNumberFormat="1" applyFont="1" applyBorder="1" applyAlignment="1" applyProtection="1">
      <alignment horizontal="center" vertical="center" wrapText="1"/>
      <protection hidden="1"/>
    </xf>
    <xf numFmtId="1" fontId="11" fillId="0" borderId="0" xfId="0" applyNumberFormat="1" applyFont="1" applyBorder="1" applyAlignment="1" applyProtection="1">
      <alignment horizontal="center" vertical="center"/>
      <protection hidden="1"/>
    </xf>
    <xf numFmtId="2" fontId="11" fillId="0" borderId="0" xfId="0" applyNumberFormat="1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left"/>
      <protection hidden="1"/>
    </xf>
    <xf numFmtId="1" fontId="8" fillId="1" borderId="1" xfId="0" applyNumberFormat="1" applyFont="1" applyFill="1" applyBorder="1" applyAlignment="1" applyProtection="1">
      <alignment horizontal="right" vertical="center"/>
      <protection hidden="1"/>
    </xf>
    <xf numFmtId="164" fontId="8" fillId="1" borderId="1" xfId="0" applyNumberFormat="1" applyFont="1" applyFill="1" applyBorder="1" applyAlignment="1" applyProtection="1">
      <alignment horizontal="right" vertical="center"/>
      <protection hidden="1"/>
    </xf>
    <xf numFmtId="165" fontId="8" fillId="1" borderId="1" xfId="0" applyNumberFormat="1" applyFont="1" applyFill="1" applyBorder="1" applyAlignment="1" applyProtection="1">
      <alignment horizontal="right" vertical="center"/>
      <protection hidden="1"/>
    </xf>
    <xf numFmtId="2" fontId="8" fillId="1" borderId="17" xfId="0" applyNumberFormat="1" applyFont="1" applyFill="1" applyBorder="1" applyAlignment="1" applyProtection="1">
      <alignment horizontal="right" vertical="center"/>
      <protection hidden="1"/>
    </xf>
    <xf numFmtId="164" fontId="0" fillId="0" borderId="0" xfId="0" applyNumberFormat="1" applyAlignment="1" applyProtection="1">
      <alignment horizontal="right" vertical="center"/>
      <protection hidden="1"/>
    </xf>
    <xf numFmtId="1" fontId="0" fillId="0" borderId="0" xfId="0" applyNumberFormat="1" applyAlignment="1" applyProtection="1">
      <alignment horizontal="right" vertical="center"/>
      <protection hidden="1"/>
    </xf>
    <xf numFmtId="2" fontId="0" fillId="0" borderId="0" xfId="0" applyNumberFormat="1" applyAlignment="1" applyProtection="1">
      <alignment horizontal="right" vertical="center"/>
      <protection hidden="1"/>
    </xf>
    <xf numFmtId="165" fontId="11" fillId="1" borderId="12" xfId="0" applyNumberFormat="1" applyFont="1" applyFill="1" applyBorder="1" applyAlignment="1" applyProtection="1">
      <alignment horizontal="right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1" fontId="0" fillId="0" borderId="1" xfId="0" applyNumberFormat="1" applyBorder="1" applyAlignment="1" applyProtection="1">
      <alignment horizontal="right" vertical="center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165" fontId="0" fillId="0" borderId="1" xfId="0" applyNumberFormat="1" applyBorder="1" applyAlignment="1" applyProtection="1">
      <alignment horizontal="right" vertical="center"/>
      <protection locked="0"/>
    </xf>
    <xf numFmtId="2" fontId="0" fillId="0" borderId="17" xfId="0" applyNumberFormat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hidden="1"/>
    </xf>
    <xf numFmtId="165" fontId="13" fillId="0" borderId="12" xfId="0" applyNumberFormat="1" applyFont="1" applyBorder="1" applyAlignment="1" applyProtection="1">
      <alignment horizontal="right" vertical="center"/>
      <protection hidden="1"/>
    </xf>
    <xf numFmtId="0" fontId="12" fillId="0" borderId="1" xfId="0" applyFont="1" applyFill="1" applyBorder="1" applyAlignment="1" applyProtection="1">
      <alignment horizontal="left" vertical="center"/>
      <protection hidden="1"/>
    </xf>
    <xf numFmtId="0" fontId="0" fillId="0" borderId="0" xfId="0" applyProtection="1"/>
    <xf numFmtId="0" fontId="12" fillId="0" borderId="1" xfId="0" applyFont="1" applyBorder="1" applyAlignment="1" applyProtection="1">
      <alignment horizontal="left" vertical="center"/>
      <protection hidden="1"/>
    </xf>
    <xf numFmtId="164" fontId="0" fillId="0" borderId="0" xfId="0" applyNumberFormat="1" applyFill="1" applyAlignment="1" applyProtection="1">
      <alignment horizontal="right" vertical="center"/>
      <protection hidden="1"/>
    </xf>
    <xf numFmtId="1" fontId="0" fillId="6" borderId="0" xfId="0" applyNumberFormat="1" applyFill="1" applyAlignment="1" applyProtection="1">
      <alignment horizontal="right" vertical="center"/>
      <protection hidden="1"/>
    </xf>
    <xf numFmtId="2" fontId="0" fillId="0" borderId="0" xfId="0" applyNumberFormat="1" applyFill="1" applyAlignment="1" applyProtection="1">
      <alignment horizontal="right" vertical="center"/>
      <protection hidden="1"/>
    </xf>
    <xf numFmtId="164" fontId="0" fillId="7" borderId="0" xfId="0" applyNumberFormat="1" applyFill="1" applyAlignment="1" applyProtection="1">
      <alignment horizontal="right" vertical="center"/>
      <protection hidden="1"/>
    </xf>
    <xf numFmtId="1" fontId="0" fillId="7" borderId="0" xfId="0" applyNumberFormat="1" applyFill="1" applyAlignment="1" applyProtection="1">
      <alignment horizontal="right" vertical="center"/>
      <protection hidden="1"/>
    </xf>
    <xf numFmtId="2" fontId="0" fillId="7" borderId="0" xfId="0" applyNumberFormat="1" applyFill="1" applyAlignment="1" applyProtection="1">
      <alignment horizontal="right" vertical="center"/>
      <protection hidden="1"/>
    </xf>
    <xf numFmtId="164" fontId="0" fillId="3" borderId="0" xfId="0" applyNumberFormat="1" applyFill="1" applyBorder="1" applyAlignment="1" applyProtection="1">
      <alignment horizontal="left" vertical="center"/>
      <protection hidden="1"/>
    </xf>
    <xf numFmtId="164" fontId="0" fillId="3" borderId="0" xfId="0" applyNumberFormat="1" applyFill="1" applyBorder="1" applyAlignment="1" applyProtection="1">
      <alignment horizontal="center" vertical="center"/>
      <protection hidden="1"/>
    </xf>
    <xf numFmtId="1" fontId="0" fillId="3" borderId="0" xfId="0" applyNumberFormat="1" applyFill="1" applyBorder="1" applyAlignment="1" applyProtection="1">
      <alignment horizontal="center" vertical="center"/>
      <protection hidden="1"/>
    </xf>
    <xf numFmtId="2" fontId="0" fillId="3" borderId="0" xfId="0" applyNumberFormat="1" applyFill="1" applyBorder="1" applyAlignment="1" applyProtection="1">
      <alignment horizontal="center" vertical="center"/>
      <protection hidden="1"/>
    </xf>
    <xf numFmtId="164" fontId="0" fillId="2" borderId="0" xfId="0" applyNumberFormat="1" applyFill="1" applyBorder="1" applyAlignment="1" applyProtection="1">
      <alignment horizontal="center" vertical="center"/>
      <protection hidden="1"/>
    </xf>
    <xf numFmtId="1" fontId="0" fillId="2" borderId="0" xfId="0" applyNumberFormat="1" applyFill="1" applyBorder="1" applyAlignment="1" applyProtection="1">
      <alignment horizontal="center" vertical="center"/>
      <protection hidden="1"/>
    </xf>
    <xf numFmtId="2" fontId="0" fillId="2" borderId="0" xfId="0" applyNumberFormat="1" applyFill="1" applyBorder="1" applyAlignment="1" applyProtection="1">
      <alignment horizontal="center" vertical="center"/>
      <protection hidden="1"/>
    </xf>
    <xf numFmtId="164" fontId="8" fillId="1" borderId="0" xfId="0" applyNumberFormat="1" applyFont="1" applyFill="1" applyBorder="1" applyAlignment="1" applyProtection="1">
      <alignment horizontal="center" vertical="center"/>
      <protection hidden="1"/>
    </xf>
    <xf numFmtId="1" fontId="8" fillId="1" borderId="0" xfId="0" applyNumberFormat="1" applyFont="1" applyFill="1" applyBorder="1" applyAlignment="1" applyProtection="1">
      <alignment horizontal="center" vertical="center"/>
      <protection hidden="1"/>
    </xf>
    <xf numFmtId="2" fontId="8" fillId="1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12" fillId="0" borderId="4" xfId="0" applyFont="1" applyBorder="1" applyAlignment="1" applyProtection="1">
      <alignment horizontal="left" vertical="center"/>
      <protection hidden="1"/>
    </xf>
    <xf numFmtId="0" fontId="1" fillId="0" borderId="4" xfId="0" applyFont="1" applyBorder="1" applyAlignment="1" applyProtection="1">
      <alignment horizontal="centerContinuous" vertical="center"/>
      <protection hidden="1"/>
    </xf>
    <xf numFmtId="164" fontId="4" fillId="0" borderId="4" xfId="0" applyNumberFormat="1" applyFont="1" applyBorder="1" applyAlignment="1" applyProtection="1">
      <alignment horizontal="centerContinuous" vertical="center"/>
      <protection hidden="1"/>
    </xf>
    <xf numFmtId="0" fontId="4" fillId="0" borderId="4" xfId="0" applyFont="1" applyBorder="1" applyAlignment="1" applyProtection="1">
      <alignment horizontal="centerContinuous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164" fontId="8" fillId="0" borderId="0" xfId="0" applyNumberFormat="1" applyFont="1" applyAlignment="1" applyProtection="1">
      <alignment horizontal="center" vertical="center"/>
      <protection hidden="1"/>
    </xf>
    <xf numFmtId="1" fontId="8" fillId="0" borderId="0" xfId="0" applyNumberFormat="1" applyFont="1" applyAlignment="1" applyProtection="1">
      <alignment horizontal="center" vertical="center"/>
      <protection hidden="1"/>
    </xf>
    <xf numFmtId="2" fontId="8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Continuous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Continuous" vertical="center"/>
      <protection hidden="1"/>
    </xf>
    <xf numFmtId="1" fontId="4" fillId="0" borderId="0" xfId="0" applyNumberFormat="1" applyFont="1" applyAlignment="1" applyProtection="1">
      <alignment horizontal="centerContinuous" vertical="center"/>
      <protection hidden="1"/>
    </xf>
    <xf numFmtId="2" fontId="4" fillId="0" borderId="0" xfId="0" applyNumberFormat="1" applyFont="1" applyAlignment="1" applyProtection="1">
      <alignment horizontal="centerContinuous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</xf>
    <xf numFmtId="164" fontId="0" fillId="0" borderId="0" xfId="0" applyNumberForma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1" fontId="0" fillId="0" borderId="0" xfId="0" applyNumberFormat="1" applyBorder="1" applyAlignment="1" applyProtection="1">
      <alignment horizontal="centerContinuous" vertical="center"/>
      <protection hidden="1"/>
    </xf>
    <xf numFmtId="1" fontId="14" fillId="0" borderId="0" xfId="0" applyNumberFormat="1" applyFont="1" applyBorder="1" applyAlignment="1" applyProtection="1">
      <alignment horizontal="left" vertical="center"/>
      <protection locked="0"/>
    </xf>
    <xf numFmtId="1" fontId="0" fillId="0" borderId="0" xfId="0" applyNumberFormat="1" applyBorder="1" applyAlignment="1" applyProtection="1">
      <alignment horizontal="centerContinuous" vertical="center"/>
    </xf>
    <xf numFmtId="0" fontId="0" fillId="0" borderId="0" xfId="0" applyAlignment="1" applyProtection="1">
      <alignment horizontal="left" vertical="center"/>
      <protection hidden="1"/>
    </xf>
    <xf numFmtId="1" fontId="14" fillId="0" borderId="0" xfId="0" applyNumberFormat="1" applyFont="1" applyBorder="1" applyAlignment="1" applyProtection="1">
      <alignment horizontal="center" vertical="center"/>
    </xf>
    <xf numFmtId="1" fontId="14" fillId="0" borderId="0" xfId="0" applyNumberFormat="1" applyFont="1" applyBorder="1" applyAlignment="1" applyProtection="1">
      <alignment horizontal="centerContinuous" vertical="center"/>
    </xf>
    <xf numFmtId="0" fontId="14" fillId="0" borderId="0" xfId="0" applyFont="1" applyFill="1" applyAlignment="1" applyProtection="1">
      <alignment horizontal="left" vertical="center"/>
      <protection hidden="1"/>
    </xf>
    <xf numFmtId="0" fontId="1" fillId="0" borderId="5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8" fillId="6" borderId="0" xfId="0" applyFont="1" applyFill="1" applyAlignment="1" applyProtection="1">
      <alignment horizontal="right" vertical="center"/>
      <protection hidden="1"/>
    </xf>
    <xf numFmtId="164" fontId="7" fillId="8" borderId="0" xfId="0" applyNumberFormat="1" applyFont="1" applyFill="1" applyBorder="1" applyAlignment="1" applyProtection="1">
      <alignment horizontal="left" vertical="center"/>
      <protection hidden="1"/>
    </xf>
    <xf numFmtId="0" fontId="7" fillId="8" borderId="0" xfId="0" applyFont="1" applyFill="1" applyBorder="1" applyAlignment="1" applyProtection="1">
      <alignment horizontal="center" vertical="center"/>
      <protection hidden="1"/>
    </xf>
    <xf numFmtId="0" fontId="4" fillId="8" borderId="0" xfId="0" applyFont="1" applyFill="1" applyAlignment="1" applyProtection="1">
      <alignment horizontal="centerContinuous" vertical="center"/>
      <protection hidden="1"/>
    </xf>
    <xf numFmtId="0" fontId="4" fillId="0" borderId="0" xfId="0" applyFont="1" applyFill="1" applyAlignment="1" applyProtection="1">
      <alignment horizontal="centerContinuous" vertical="center"/>
      <protection hidden="1"/>
    </xf>
    <xf numFmtId="164" fontId="8" fillId="8" borderId="8" xfId="0" applyNumberFormat="1" applyFont="1" applyFill="1" applyBorder="1" applyAlignment="1" applyProtection="1">
      <alignment horizontal="centerContinuous" vertical="center"/>
      <protection hidden="1"/>
    </xf>
    <xf numFmtId="0" fontId="8" fillId="8" borderId="9" xfId="0" applyFont="1" applyFill="1" applyBorder="1" applyAlignment="1" applyProtection="1">
      <alignment horizontal="centerContinuous" vertical="center"/>
      <protection hidden="1"/>
    </xf>
    <xf numFmtId="0" fontId="8" fillId="8" borderId="4" xfId="0" applyFont="1" applyFill="1" applyBorder="1" applyAlignment="1" applyProtection="1">
      <alignment horizontal="centerContinuous" vertical="center"/>
      <protection hidden="1"/>
    </xf>
    <xf numFmtId="0" fontId="8" fillId="8" borderId="10" xfId="0" applyFont="1" applyFill="1" applyBorder="1" applyAlignment="1" applyProtection="1">
      <alignment horizontal="centerContinuous" vertical="center"/>
      <protection hidden="1"/>
    </xf>
    <xf numFmtId="0" fontId="8" fillId="8" borderId="11" xfId="0" applyFont="1" applyFill="1" applyBorder="1" applyAlignment="1" applyProtection="1">
      <alignment horizontal="centerContinuous" vertical="center"/>
      <protection hidden="1"/>
    </xf>
    <xf numFmtId="0" fontId="8" fillId="8" borderId="18" xfId="0" applyFont="1" applyFill="1" applyBorder="1" applyAlignment="1" applyProtection="1">
      <alignment horizontal="centerContinuous" vertical="center"/>
      <protection hidden="1"/>
    </xf>
    <xf numFmtId="0" fontId="8" fillId="8" borderId="0" xfId="0" applyFont="1" applyFill="1" applyBorder="1" applyAlignment="1" applyProtection="1">
      <alignment horizontal="centerContinuous" vertical="center"/>
      <protection hidden="1"/>
    </xf>
    <xf numFmtId="164" fontId="3" fillId="0" borderId="0" xfId="0" applyNumberFormat="1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left" vertical="center"/>
      <protection hidden="1"/>
    </xf>
    <xf numFmtId="2" fontId="3" fillId="0" borderId="0" xfId="0" applyNumberFormat="1" applyFont="1" applyAlignment="1" applyProtection="1">
      <alignment horizontal="center" vertical="center"/>
      <protection hidden="1"/>
    </xf>
    <xf numFmtId="166" fontId="8" fillId="1" borderId="1" xfId="0" applyNumberFormat="1" applyFont="1" applyFill="1" applyBorder="1" applyAlignment="1" applyProtection="1">
      <alignment horizontal="right" vertical="center"/>
      <protection hidden="1"/>
    </xf>
    <xf numFmtId="165" fontId="8" fillId="1" borderId="0" xfId="0" applyNumberFormat="1" applyFont="1" applyFill="1" applyBorder="1" applyAlignment="1" applyProtection="1">
      <alignment horizontal="right" vertical="center"/>
      <protection hidden="1"/>
    </xf>
    <xf numFmtId="0" fontId="0" fillId="6" borderId="0" xfId="0" applyFill="1" applyAlignment="1" applyProtection="1">
      <alignment horizontal="center" vertical="center"/>
      <protection hidden="1"/>
    </xf>
    <xf numFmtId="164" fontId="5" fillId="0" borderId="0" xfId="0" applyNumberFormat="1" applyFont="1" applyAlignment="1" applyProtection="1">
      <alignment horizontal="center" vertical="center"/>
    </xf>
    <xf numFmtId="1" fontId="0" fillId="6" borderId="0" xfId="0" applyNumberFormat="1" applyFill="1" applyAlignment="1" applyProtection="1">
      <alignment horizontal="center" vertical="center"/>
      <protection hidden="1"/>
    </xf>
    <xf numFmtId="4" fontId="0" fillId="0" borderId="1" xfId="0" applyNumberFormat="1" applyBorder="1" applyAlignment="1" applyProtection="1">
      <alignment horizontal="right" vertical="center"/>
    </xf>
    <xf numFmtId="4" fontId="0" fillId="0" borderId="0" xfId="0" applyNumberFormat="1" applyBorder="1" applyAlignment="1" applyProtection="1">
      <alignment horizontal="right" vertical="center"/>
    </xf>
    <xf numFmtId="164" fontId="0" fillId="0" borderId="0" xfId="0" applyNumberFormat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right" vertical="center"/>
    </xf>
    <xf numFmtId="165" fontId="0" fillId="0" borderId="1" xfId="0" applyNumberFormat="1" applyBorder="1" applyAlignment="1" applyProtection="1">
      <alignment horizontal="right" vertical="center"/>
    </xf>
    <xf numFmtId="165" fontId="0" fillId="0" borderId="0" xfId="0" applyNumberFormat="1" applyBorder="1" applyAlignment="1" applyProtection="1">
      <alignment horizontal="right" vertical="center"/>
      <protection locked="0"/>
    </xf>
    <xf numFmtId="0" fontId="15" fillId="8" borderId="0" xfId="0" applyFont="1" applyFill="1" applyAlignment="1" applyProtection="1">
      <alignment horizontal="left" vertical="center"/>
      <protection hidden="1"/>
    </xf>
    <xf numFmtId="0" fontId="15" fillId="8" borderId="0" xfId="0" applyFont="1" applyFill="1" applyAlignment="1" applyProtection="1">
      <alignment horizontal="center" vertical="center"/>
      <protection hidden="1"/>
    </xf>
    <xf numFmtId="0" fontId="0" fillId="8" borderId="0" xfId="0" applyFill="1" applyAlignment="1" applyProtection="1">
      <alignment horizontal="center" vertical="center"/>
      <protection hidden="1"/>
    </xf>
    <xf numFmtId="164" fontId="0" fillId="8" borderId="0" xfId="0" applyNumberFormat="1" applyFill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3" fillId="9" borderId="0" xfId="0" applyFont="1" applyFill="1" applyAlignment="1" applyProtection="1">
      <alignment horizontal="center" vertical="center"/>
      <protection hidden="1"/>
    </xf>
    <xf numFmtId="0" fontId="0" fillId="9" borderId="0" xfId="0" applyFill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left" vertical="center"/>
      <protection hidden="1"/>
    </xf>
    <xf numFmtId="0" fontId="1" fillId="0" borderId="2" xfId="0" applyFont="1" applyFill="1" applyBorder="1" applyAlignment="1" applyProtection="1">
      <alignment horizontal="centerContinuous" vertical="center"/>
      <protection hidden="1"/>
    </xf>
    <xf numFmtId="0" fontId="0" fillId="0" borderId="3" xfId="0" applyFill="1" applyBorder="1" applyAlignment="1" applyProtection="1">
      <alignment horizontal="centerContinuous" vertical="center"/>
      <protection hidden="1"/>
    </xf>
    <xf numFmtId="0" fontId="3" fillId="10" borderId="10" xfId="0" applyFont="1" applyFill="1" applyBorder="1" applyAlignment="1" applyProtection="1">
      <alignment horizontal="left" vertical="center"/>
      <protection locked="0" hidden="1"/>
    </xf>
    <xf numFmtId="0" fontId="3" fillId="0" borderId="3" xfId="0" applyFont="1" applyFill="1" applyBorder="1" applyAlignment="1" applyProtection="1">
      <alignment vertical="center"/>
      <protection locked="0" hidden="1"/>
    </xf>
    <xf numFmtId="0" fontId="3" fillId="0" borderId="17" xfId="0" applyFont="1" applyFill="1" applyBorder="1" applyAlignment="1" applyProtection="1">
      <alignment vertical="center"/>
      <protection locked="0" hidden="1"/>
    </xf>
    <xf numFmtId="0" fontId="1" fillId="0" borderId="6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centerContinuous" vertical="center"/>
      <protection hidden="1"/>
    </xf>
    <xf numFmtId="0" fontId="3" fillId="0" borderId="0" xfId="0" applyFont="1" applyFill="1" applyBorder="1" applyAlignment="1" applyProtection="1">
      <alignment horizontal="centerContinuous" vertical="center"/>
      <protection hidden="1"/>
    </xf>
    <xf numFmtId="0" fontId="2" fillId="0" borderId="0" xfId="0" applyFont="1" applyFill="1" applyAlignment="1" applyProtection="1">
      <alignment horizontal="left" vertical="center"/>
      <protection hidden="1"/>
    </xf>
    <xf numFmtId="0" fontId="3" fillId="10" borderId="0" xfId="0" applyFont="1" applyFill="1" applyBorder="1" applyAlignment="1" applyProtection="1">
      <alignment horizontal="left" vertical="center"/>
      <protection hidden="1"/>
    </xf>
    <xf numFmtId="0" fontId="0" fillId="0" borderId="17" xfId="0" applyFill="1" applyBorder="1" applyAlignment="1" applyProtection="1">
      <alignment horizontal="centerContinuous" vertical="center"/>
      <protection hidden="1"/>
    </xf>
    <xf numFmtId="0" fontId="1" fillId="11" borderId="7" xfId="0" applyFont="1" applyFill="1" applyBorder="1" applyAlignment="1" applyProtection="1">
      <alignment horizontal="centerContinuous" vertical="center"/>
      <protection hidden="1"/>
    </xf>
    <xf numFmtId="0" fontId="8" fillId="11" borderId="4" xfId="0" applyFont="1" applyFill="1" applyBorder="1" applyAlignment="1" applyProtection="1">
      <alignment horizontal="centerContinuous" vertical="center"/>
      <protection hidden="1"/>
    </xf>
    <xf numFmtId="164" fontId="8" fillId="11" borderId="8" xfId="0" applyNumberFormat="1" applyFont="1" applyFill="1" applyBorder="1" applyAlignment="1" applyProtection="1">
      <alignment horizontal="centerContinuous" vertical="center"/>
      <protection hidden="1"/>
    </xf>
    <xf numFmtId="0" fontId="8" fillId="11" borderId="9" xfId="0" applyFont="1" applyFill="1" applyBorder="1" applyAlignment="1" applyProtection="1">
      <alignment horizontal="centerContinuous" vertical="center"/>
      <protection hidden="1"/>
    </xf>
    <xf numFmtId="0" fontId="8" fillId="11" borderId="10" xfId="0" applyFont="1" applyFill="1" applyBorder="1" applyAlignment="1" applyProtection="1">
      <alignment horizontal="centerContinuous" vertical="center"/>
      <protection hidden="1"/>
    </xf>
    <xf numFmtId="0" fontId="8" fillId="11" borderId="11" xfId="0" applyFont="1" applyFill="1" applyBorder="1" applyAlignment="1" applyProtection="1">
      <alignment horizontal="centerContinuous" vertical="center"/>
      <protection hidden="1"/>
    </xf>
    <xf numFmtId="0" fontId="8" fillId="11" borderId="18" xfId="0" applyFont="1" applyFill="1" applyBorder="1" applyAlignment="1" applyProtection="1">
      <alignment horizontal="centerContinuous" vertical="center"/>
      <protection hidden="1"/>
    </xf>
    <xf numFmtId="0" fontId="10" fillId="11" borderId="7" xfId="0" applyFont="1" applyFill="1" applyBorder="1" applyAlignment="1" applyProtection="1">
      <alignment horizontal="centerContinuous" vertical="top" wrapText="1"/>
      <protection hidden="1"/>
    </xf>
    <xf numFmtId="0" fontId="10" fillId="11" borderId="7" xfId="0" applyFont="1" applyFill="1" applyBorder="1" applyAlignment="1" applyProtection="1">
      <alignment horizontal="center" vertical="top" wrapText="1"/>
      <protection hidden="1"/>
    </xf>
    <xf numFmtId="0" fontId="10" fillId="11" borderId="9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164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2" fontId="5" fillId="0" borderId="0" xfId="0" applyNumberFormat="1" applyFont="1" applyAlignment="1" applyProtection="1">
      <alignment horizontal="left" vertical="center"/>
      <protection hidden="1"/>
    </xf>
    <xf numFmtId="1" fontId="0" fillId="0" borderId="1" xfId="0" applyNumberFormat="1" applyBorder="1" applyAlignment="1" applyProtection="1">
      <alignment horizontal="right" vertical="center"/>
    </xf>
    <xf numFmtId="164" fontId="0" fillId="0" borderId="1" xfId="0" applyNumberFormat="1" applyBorder="1" applyAlignment="1" applyProtection="1">
      <alignment horizontal="right" vertical="center"/>
    </xf>
    <xf numFmtId="1" fontId="0" fillId="0" borderId="1" xfId="0" applyNumberFormat="1" applyFill="1" applyBorder="1" applyAlignment="1" applyProtection="1">
      <alignment horizontal="right" vertical="center"/>
    </xf>
    <xf numFmtId="4" fontId="0" fillId="0" borderId="1" xfId="0" applyNumberFormat="1" applyFill="1" applyBorder="1" applyAlignment="1" applyProtection="1">
      <alignment horizontal="right" vertical="center"/>
    </xf>
    <xf numFmtId="2" fontId="0" fillId="0" borderId="17" xfId="0" applyNumberFormat="1" applyBorder="1" applyAlignment="1" applyProtection="1">
      <alignment horizontal="right" vertical="center"/>
    </xf>
    <xf numFmtId="164" fontId="3" fillId="2" borderId="1" xfId="0" applyNumberFormat="1" applyFont="1" applyFill="1" applyBorder="1" applyAlignment="1" applyProtection="1">
      <alignment horizontal="right" vertical="center"/>
    </xf>
    <xf numFmtId="2" fontId="0" fillId="0" borderId="0" xfId="0" applyNumberFormat="1" applyAlignment="1" applyProtection="1">
      <alignment horizontal="left" vertical="center"/>
      <protection hidden="1"/>
    </xf>
    <xf numFmtId="164" fontId="0" fillId="2" borderId="1" xfId="0" applyNumberFormat="1" applyFill="1" applyBorder="1" applyAlignment="1" applyProtection="1">
      <alignment horizontal="right" vertical="center"/>
    </xf>
    <xf numFmtId="0" fontId="3" fillId="4" borderId="0" xfId="0" applyFont="1" applyFill="1" applyAlignment="1" applyProtection="1">
      <alignment vertical="center"/>
      <protection locked="0"/>
    </xf>
    <xf numFmtId="0" fontId="22" fillId="5" borderId="0" xfId="0" applyFont="1" applyFill="1" applyAlignment="1" applyProtection="1">
      <alignment horizontal="lef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12" borderId="0" xfId="0" applyFill="1" applyAlignment="1" applyProtection="1">
      <alignment horizontal="center" vertical="center"/>
      <protection hidden="1"/>
    </xf>
    <xf numFmtId="0" fontId="5" fillId="7" borderId="15" xfId="0" applyFont="1" applyFill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hidden="1"/>
    </xf>
    <xf numFmtId="0" fontId="7" fillId="4" borderId="8" xfId="0" applyFont="1" applyFill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centerContinuous" vertical="center"/>
      <protection hidden="1"/>
    </xf>
    <xf numFmtId="0" fontId="1" fillId="0" borderId="3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1" fillId="11" borderId="4" xfId="0" applyFont="1" applyFill="1" applyBorder="1" applyAlignment="1" applyProtection="1">
      <alignment horizontal="centerContinuous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164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Continuous" vertical="center" wrapText="1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Continuous"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164" fontId="20" fillId="0" borderId="0" xfId="0" applyNumberFormat="1" applyFont="1" applyBorder="1" applyAlignment="1" applyProtection="1">
      <alignment horizontal="center" vertical="center" wrapText="1"/>
      <protection hidden="1"/>
    </xf>
    <xf numFmtId="1" fontId="20" fillId="0" borderId="0" xfId="0" applyNumberFormat="1" applyFont="1" applyBorder="1" applyAlignment="1" applyProtection="1">
      <alignment horizontal="center" vertical="center" wrapText="1"/>
      <protection hidden="1"/>
    </xf>
    <xf numFmtId="2" fontId="20" fillId="0" borderId="0" xfId="0" applyNumberFormat="1" applyFont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21" fillId="0" borderId="0" xfId="0" applyFont="1" applyFill="1" applyAlignment="1" applyProtection="1">
      <alignment horizontal="left" vertical="center"/>
      <protection hidden="1"/>
    </xf>
    <xf numFmtId="0" fontId="21" fillId="7" borderId="0" xfId="0" applyFont="1" applyFill="1" applyAlignment="1" applyProtection="1">
      <alignment horizontal="left" vertical="center"/>
      <protection hidden="1"/>
    </xf>
    <xf numFmtId="164" fontId="8" fillId="0" borderId="13" xfId="0" applyNumberFormat="1" applyFont="1" applyBorder="1" applyAlignment="1" applyProtection="1">
      <alignment horizontal="center" vertical="center"/>
      <protection hidden="1"/>
    </xf>
    <xf numFmtId="0" fontId="8" fillId="0" borderId="14" xfId="0" applyFont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centerContinuous" vertical="center" wrapText="1"/>
      <protection hidden="1"/>
    </xf>
    <xf numFmtId="0" fontId="25" fillId="0" borderId="0" xfId="0" applyFont="1" applyAlignment="1" applyProtection="1">
      <alignment horizontal="right" vertical="center" indent="1"/>
      <protection hidden="1"/>
    </xf>
    <xf numFmtId="0" fontId="24" fillId="0" borderId="15" xfId="0" applyFont="1" applyBorder="1" applyAlignment="1" applyProtection="1">
      <alignment vertical="center"/>
      <protection locked="0" hidden="1"/>
    </xf>
    <xf numFmtId="0" fontId="22" fillId="0" borderId="0" xfId="0" applyFont="1"/>
    <xf numFmtId="0" fontId="27" fillId="0" borderId="0" xfId="0" applyFont="1"/>
    <xf numFmtId="0" fontId="5" fillId="7" borderId="7" xfId="0" applyFont="1" applyFill="1" applyBorder="1" applyAlignment="1" applyProtection="1">
      <alignment horizontal="center" vertical="center" wrapText="1"/>
      <protection hidden="1"/>
    </xf>
    <xf numFmtId="0" fontId="5" fillId="7" borderId="15" xfId="0" applyFont="1" applyFill="1" applyBorder="1" applyAlignment="1" applyProtection="1">
      <alignment horizontal="center" vertical="center"/>
      <protection hidden="1"/>
    </xf>
    <xf numFmtId="0" fontId="5" fillId="13" borderId="7" xfId="0" applyFont="1" applyFill="1" applyBorder="1" applyAlignment="1" applyProtection="1">
      <alignment horizontal="center" vertical="center" wrapText="1"/>
      <protection hidden="1"/>
    </xf>
    <xf numFmtId="0" fontId="5" fillId="13" borderId="15" xfId="0" applyFont="1" applyFill="1" applyBorder="1" applyAlignment="1" applyProtection="1">
      <alignment horizontal="center" vertical="center" wrapText="1"/>
      <protection hidden="1"/>
    </xf>
    <xf numFmtId="0" fontId="5" fillId="7" borderId="1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3" fillId="9" borderId="0" xfId="0" applyFont="1" applyFill="1" applyAlignment="1" applyProtection="1">
      <alignment horizontal="center" vertical="center"/>
      <protection hidden="1"/>
    </xf>
    <xf numFmtId="0" fontId="0" fillId="9" borderId="0" xfId="0" applyFill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8" fillId="0" borderId="17" xfId="0" applyFont="1" applyBorder="1" applyAlignment="1" applyProtection="1">
      <alignment horizontal="center" vertical="center"/>
      <protection hidden="1"/>
    </xf>
    <xf numFmtId="0" fontId="5" fillId="12" borderId="7" xfId="0" applyFont="1" applyFill="1" applyBorder="1" applyAlignment="1" applyProtection="1">
      <alignment horizontal="center" vertical="center" wrapText="1"/>
      <protection hidden="1"/>
    </xf>
    <xf numFmtId="0" fontId="5" fillId="12" borderId="15" xfId="0" applyFont="1" applyFill="1" applyBorder="1" applyAlignment="1" applyProtection="1">
      <alignment horizontal="center" vertical="center" wrapText="1"/>
      <protection hidden="1"/>
    </xf>
    <xf numFmtId="0" fontId="14" fillId="12" borderId="0" xfId="0" applyFont="1" applyFill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28" fillId="0" borderId="0" xfId="1"/>
  </cellXfs>
  <cellStyles count="2">
    <cellStyle name="Hyperlink" xfId="1" builtinId="8"/>
    <cellStyle name="Normal" xfId="0" builtinId="0"/>
  </cellStyles>
  <dxfs count="2"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ETS harmaa">
      <a:dk1>
        <a:sysClr val="windowText" lastClr="000000"/>
      </a:dk1>
      <a:lt1>
        <a:sysClr val="window" lastClr="FFFFFF"/>
      </a:lt1>
      <a:dk2>
        <a:srgbClr val="9BCC00"/>
      </a:dk2>
      <a:lt2>
        <a:srgbClr val="EEECE1"/>
      </a:lt2>
      <a:accent1>
        <a:srgbClr val="C9CAC8"/>
      </a:accent1>
      <a:accent2>
        <a:srgbClr val="0066A1"/>
      </a:accent2>
      <a:accent3>
        <a:srgbClr val="A90061"/>
      </a:accent3>
      <a:accent4>
        <a:srgbClr val="F0AB00"/>
      </a:accent4>
      <a:accent5>
        <a:srgbClr val="739600"/>
      </a:accent5>
      <a:accent6>
        <a:srgbClr val="E0520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euranta-apu@motiva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153"/>
  <sheetViews>
    <sheetView showGridLines="0" tabSelected="1" zoomScale="90" zoomScaleNormal="90" workbookViewId="0">
      <selection activeCell="A2" sqref="A2"/>
    </sheetView>
  </sheetViews>
  <sheetFormatPr defaultRowHeight="14.25" x14ac:dyDescent="0.2"/>
  <cols>
    <col min="1" max="1" width="42.625" customWidth="1"/>
    <col min="2" max="2" width="10.5" hidden="1" customWidth="1"/>
    <col min="3" max="3" width="7.5" customWidth="1"/>
    <col min="4" max="4" width="8.25" bestFit="1" customWidth="1"/>
    <col min="5" max="5" width="7.75" customWidth="1"/>
    <col min="6" max="6" width="6.75" hidden="1" customWidth="1"/>
    <col min="7" max="8" width="7.625" hidden="1" customWidth="1"/>
    <col min="9" max="9" width="6.75" hidden="1" customWidth="1"/>
    <col min="10" max="10" width="7.875" hidden="1" customWidth="1"/>
    <col min="11" max="11" width="7.75" hidden="1" customWidth="1"/>
    <col min="12" max="12" width="10.25" customWidth="1"/>
    <col min="13" max="20" width="9.25" customWidth="1"/>
    <col min="21" max="22" width="9.25" hidden="1" customWidth="1"/>
    <col min="23" max="23" width="9" hidden="1" customWidth="1"/>
    <col min="24" max="24" width="15.875" customWidth="1"/>
    <col min="25" max="26" width="10.875" hidden="1" customWidth="1"/>
    <col min="27" max="27" width="10.75" customWidth="1"/>
    <col min="28" max="31" width="7.625" customWidth="1"/>
    <col min="32" max="32" width="12.25" hidden="1" customWidth="1"/>
    <col min="33" max="33" width="6.875" hidden="1" customWidth="1"/>
    <col min="34" max="34" width="8.5" hidden="1" customWidth="1"/>
    <col min="35" max="35" width="7" hidden="1" customWidth="1"/>
    <col min="36" max="38" width="8.625" hidden="1" customWidth="1"/>
    <col min="39" max="39" width="19.125" hidden="1" customWidth="1"/>
    <col min="40" max="40" width="7.75" hidden="1" customWidth="1"/>
    <col min="41" max="41" width="9" hidden="1" customWidth="1"/>
    <col min="42" max="45" width="0" hidden="1" customWidth="1"/>
  </cols>
  <sheetData>
    <row r="1" spans="1:44" ht="15.75" x14ac:dyDescent="0.2">
      <c r="A1" s="1" t="s">
        <v>0</v>
      </c>
      <c r="B1" s="218"/>
      <c r="C1" s="2" t="s">
        <v>1</v>
      </c>
      <c r="D1" s="3"/>
      <c r="E1" s="3"/>
      <c r="F1" s="4"/>
      <c r="G1" s="5"/>
      <c r="H1" s="5"/>
      <c r="I1" s="5"/>
      <c r="J1" s="5"/>
      <c r="K1" s="5"/>
      <c r="L1" s="6" t="s">
        <v>2</v>
      </c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8" t="s">
        <v>138</v>
      </c>
      <c r="AC1" s="8"/>
      <c r="AD1" s="8"/>
      <c r="AE1" s="8"/>
      <c r="AF1" s="8"/>
      <c r="AG1" s="9"/>
      <c r="AH1" s="10"/>
      <c r="AI1" s="11"/>
      <c r="AJ1" s="12"/>
      <c r="AK1" s="12"/>
      <c r="AL1" s="8"/>
      <c r="AM1" s="7"/>
      <c r="AN1" s="7"/>
      <c r="AO1" s="7"/>
      <c r="AP1" s="7"/>
      <c r="AQ1" s="7"/>
      <c r="AR1" s="7"/>
    </row>
    <row r="2" spans="1:44" ht="15.75" x14ac:dyDescent="0.2">
      <c r="A2" s="13"/>
      <c r="B2" s="219"/>
      <c r="C2" s="269"/>
      <c r="D2" s="270"/>
      <c r="E2" s="270"/>
      <c r="F2" s="270"/>
      <c r="G2" s="270"/>
      <c r="H2" s="271"/>
      <c r="I2" s="14"/>
      <c r="J2" s="14"/>
      <c r="K2" s="14"/>
      <c r="L2" s="15">
        <v>2017</v>
      </c>
      <c r="M2" s="7"/>
      <c r="N2" s="16"/>
      <c r="O2" s="16"/>
      <c r="P2" s="16"/>
      <c r="Q2" s="16"/>
      <c r="R2" s="16"/>
      <c r="S2" s="16"/>
      <c r="T2" s="17" t="s">
        <v>4</v>
      </c>
      <c r="U2" s="16"/>
      <c r="V2" s="17" t="s">
        <v>122</v>
      </c>
      <c r="X2" s="212"/>
      <c r="Y2" s="18"/>
      <c r="Z2" s="18"/>
      <c r="AA2" s="16"/>
      <c r="AB2" s="19" t="s">
        <v>5</v>
      </c>
      <c r="AC2" s="20"/>
      <c r="AD2" s="20"/>
      <c r="AE2" s="20"/>
      <c r="AF2" s="19"/>
      <c r="AG2" s="21"/>
      <c r="AH2" s="22"/>
      <c r="AI2" s="23"/>
      <c r="AJ2" s="24"/>
      <c r="AK2" s="24"/>
      <c r="AL2" s="20"/>
      <c r="AM2" s="7"/>
      <c r="AN2" s="7"/>
      <c r="AO2" s="7"/>
      <c r="AP2" s="7"/>
      <c r="AQ2" s="7"/>
      <c r="AR2" s="7"/>
    </row>
    <row r="3" spans="1:44" ht="15.75" x14ac:dyDescent="0.2">
      <c r="A3" s="25" t="s">
        <v>6</v>
      </c>
      <c r="B3" s="220"/>
      <c r="C3" s="2" t="s">
        <v>7</v>
      </c>
      <c r="D3" s="3"/>
      <c r="E3" s="3"/>
      <c r="F3" s="26"/>
      <c r="G3" s="27" t="s">
        <v>8</v>
      </c>
      <c r="H3" s="26"/>
      <c r="I3" s="26"/>
      <c r="J3" s="26"/>
      <c r="K3" s="26"/>
      <c r="L3" s="28"/>
      <c r="M3" s="29"/>
      <c r="N3" s="16"/>
      <c r="O3" s="16"/>
      <c r="P3" s="16"/>
      <c r="Q3" s="16"/>
      <c r="R3" s="16"/>
      <c r="S3" s="16"/>
      <c r="T3" s="17" t="s">
        <v>9</v>
      </c>
      <c r="U3" s="16"/>
      <c r="V3" s="17" t="s">
        <v>123</v>
      </c>
      <c r="X3" s="212"/>
      <c r="Y3" s="18"/>
      <c r="Z3" s="18"/>
      <c r="AA3" s="16"/>
      <c r="AB3" s="30">
        <v>0</v>
      </c>
      <c r="AC3" s="31"/>
      <c r="AD3" s="31"/>
      <c r="AE3" s="31"/>
      <c r="AF3" s="19"/>
      <c r="AG3" s="21"/>
      <c r="AH3" s="22"/>
      <c r="AI3" s="23"/>
      <c r="AJ3" s="31"/>
      <c r="AK3" s="31"/>
      <c r="AL3" s="31"/>
      <c r="AM3" s="7"/>
      <c r="AN3" s="7"/>
      <c r="AO3" s="7"/>
      <c r="AP3" s="7"/>
      <c r="AQ3" s="7"/>
      <c r="AR3" s="7"/>
    </row>
    <row r="4" spans="1:44" ht="16.5" thickBot="1" x14ac:dyDescent="0.25">
      <c r="A4" s="32"/>
      <c r="B4" s="221"/>
      <c r="C4" s="269"/>
      <c r="D4" s="270"/>
      <c r="E4" s="270"/>
      <c r="F4" s="270"/>
      <c r="G4" s="270"/>
      <c r="H4" s="271"/>
      <c r="I4" s="26"/>
      <c r="J4" s="26"/>
      <c r="K4" s="26"/>
      <c r="L4" s="28"/>
      <c r="M4" s="29"/>
      <c r="N4" s="16"/>
      <c r="O4" s="16"/>
      <c r="P4" s="16"/>
      <c r="Q4" s="16"/>
      <c r="R4" s="16"/>
      <c r="S4" s="16"/>
      <c r="T4" s="17" t="s">
        <v>10</v>
      </c>
      <c r="U4" s="16"/>
      <c r="V4" s="17" t="s">
        <v>10</v>
      </c>
      <c r="X4" s="212"/>
      <c r="Y4" s="18"/>
      <c r="Z4" s="18"/>
      <c r="AA4" s="16"/>
      <c r="AB4" s="33"/>
      <c r="AC4" s="33"/>
      <c r="AD4" s="34"/>
      <c r="AE4" s="33"/>
      <c r="AF4" s="19"/>
      <c r="AG4" s="21"/>
      <c r="AH4" s="22"/>
      <c r="AI4" s="23"/>
      <c r="AJ4" s="33"/>
      <c r="AK4" s="33"/>
      <c r="AL4" s="33"/>
      <c r="AM4" s="7"/>
      <c r="AN4" s="7"/>
      <c r="AO4" s="7"/>
      <c r="AP4" s="7"/>
      <c r="AQ4" s="7"/>
      <c r="AR4" s="7"/>
    </row>
    <row r="5" spans="1:44" ht="64.5" thickBot="1" x14ac:dyDescent="0.25">
      <c r="A5" s="35" t="s">
        <v>11</v>
      </c>
      <c r="B5" s="111"/>
      <c r="C5" s="36" t="s">
        <v>12</v>
      </c>
      <c r="D5" s="36"/>
      <c r="E5" s="36"/>
      <c r="F5" s="36"/>
      <c r="G5" s="36"/>
      <c r="H5" s="36"/>
      <c r="I5" s="36"/>
      <c r="J5" s="36"/>
      <c r="K5" s="36"/>
      <c r="L5" s="37" t="s">
        <v>13</v>
      </c>
      <c r="M5" s="38"/>
      <c r="N5" s="236" t="s">
        <v>124</v>
      </c>
      <c r="O5" s="39"/>
      <c r="P5" s="40"/>
      <c r="Q5" s="40"/>
      <c r="R5" s="40"/>
      <c r="S5" s="40"/>
      <c r="T5" s="40"/>
      <c r="U5" s="40"/>
      <c r="V5" s="41"/>
      <c r="W5" s="42"/>
      <c r="X5" s="246" t="s">
        <v>130</v>
      </c>
      <c r="Y5" s="38"/>
      <c r="Z5" s="38"/>
      <c r="AA5" s="43" t="s">
        <v>15</v>
      </c>
      <c r="AB5" s="44" t="s">
        <v>16</v>
      </c>
      <c r="AC5" s="45" t="s">
        <v>17</v>
      </c>
      <c r="AD5" s="45" t="s">
        <v>18</v>
      </c>
      <c r="AE5" s="46" t="s">
        <v>19</v>
      </c>
      <c r="AF5" s="47"/>
      <c r="AG5" s="48"/>
      <c r="AH5" s="49"/>
      <c r="AI5" s="50"/>
      <c r="AJ5" s="51" t="s">
        <v>20</v>
      </c>
      <c r="AK5" s="51" t="s">
        <v>21</v>
      </c>
      <c r="AL5" s="51" t="s">
        <v>22</v>
      </c>
      <c r="AM5" s="52"/>
      <c r="AN5" s="52"/>
      <c r="AO5" s="7"/>
      <c r="AP5" s="7"/>
      <c r="AQ5" s="7"/>
      <c r="AR5" s="7"/>
    </row>
    <row r="6" spans="1:44" ht="17.25" customHeight="1" thickBot="1" x14ac:dyDescent="0.25">
      <c r="A6" s="53"/>
      <c r="B6" s="222"/>
      <c r="C6" s="260" t="str">
        <f>IF(AB3=0,"","Lämmitys")</f>
        <v/>
      </c>
      <c r="D6" s="261"/>
      <c r="E6" s="262"/>
      <c r="F6" s="260" t="s">
        <v>23</v>
      </c>
      <c r="G6" s="261"/>
      <c r="H6" s="262"/>
      <c r="I6" s="260" t="s">
        <v>24</v>
      </c>
      <c r="J6" s="261"/>
      <c r="K6" s="262"/>
      <c r="L6" s="54"/>
      <c r="M6" s="55"/>
      <c r="N6" s="256" t="s">
        <v>25</v>
      </c>
      <c r="O6" s="256" t="s">
        <v>26</v>
      </c>
      <c r="P6" s="256" t="s">
        <v>27</v>
      </c>
      <c r="Q6" s="267" t="s">
        <v>28</v>
      </c>
      <c r="R6" s="267" t="s">
        <v>29</v>
      </c>
      <c r="S6" s="267" t="s">
        <v>30</v>
      </c>
      <c r="T6" s="267" t="s">
        <v>127</v>
      </c>
      <c r="U6" s="251" t="s">
        <v>31</v>
      </c>
      <c r="V6" s="251" t="s">
        <v>31</v>
      </c>
      <c r="W6" s="251" t="s">
        <v>31</v>
      </c>
      <c r="X6" s="227" t="s">
        <v>39</v>
      </c>
      <c r="Y6" s="251" t="s">
        <v>31</v>
      </c>
      <c r="Z6" s="251" t="s">
        <v>31</v>
      </c>
      <c r="AA6" s="57" t="s">
        <v>33</v>
      </c>
      <c r="AB6" s="58"/>
      <c r="AC6" s="58"/>
      <c r="AD6" s="58"/>
      <c r="AE6" s="59"/>
      <c r="AF6" s="47"/>
      <c r="AG6" s="48"/>
      <c r="AH6" s="49"/>
      <c r="AI6" s="50"/>
      <c r="AJ6" s="51"/>
      <c r="AK6" s="51"/>
      <c r="AL6" s="51"/>
      <c r="AM6" s="7"/>
      <c r="AN6" s="7"/>
      <c r="AO6" s="7"/>
      <c r="AP6" s="7"/>
      <c r="AQ6" s="7"/>
      <c r="AR6" s="7"/>
    </row>
    <row r="7" spans="1:44" ht="48" customHeight="1" thickBot="1" x14ac:dyDescent="0.25">
      <c r="A7" s="60"/>
      <c r="B7" s="60"/>
      <c r="C7" s="61" t="s">
        <v>34</v>
      </c>
      <c r="D7" s="62" t="s">
        <v>35</v>
      </c>
      <c r="E7" s="62" t="s">
        <v>36</v>
      </c>
      <c r="F7" s="61" t="s">
        <v>34</v>
      </c>
      <c r="G7" s="62" t="s">
        <v>35</v>
      </c>
      <c r="H7" s="62" t="s">
        <v>36</v>
      </c>
      <c r="I7" s="61" t="s">
        <v>34</v>
      </c>
      <c r="J7" s="62" t="s">
        <v>35</v>
      </c>
      <c r="K7" s="62" t="s">
        <v>36</v>
      </c>
      <c r="L7" s="63" t="s">
        <v>37</v>
      </c>
      <c r="M7" s="64" t="s">
        <v>38</v>
      </c>
      <c r="N7" s="266"/>
      <c r="O7" s="266"/>
      <c r="P7" s="266"/>
      <c r="Q7" s="268"/>
      <c r="R7" s="268"/>
      <c r="S7" s="268"/>
      <c r="T7" s="268"/>
      <c r="U7" s="252"/>
      <c r="V7" s="252"/>
      <c r="W7" s="252"/>
      <c r="X7" s="248" t="s">
        <v>129</v>
      </c>
      <c r="Y7" s="252"/>
      <c r="Z7" s="252"/>
      <c r="AA7" s="65" t="s">
        <v>39</v>
      </c>
      <c r="AB7" s="66" t="s">
        <v>40</v>
      </c>
      <c r="AC7" s="67" t="s">
        <v>41</v>
      </c>
      <c r="AD7" s="66" t="s">
        <v>41</v>
      </c>
      <c r="AE7" s="68" t="s">
        <v>42</v>
      </c>
      <c r="AF7" s="237" t="s">
        <v>43</v>
      </c>
      <c r="AG7" s="238" t="s">
        <v>44</v>
      </c>
      <c r="AH7" s="239" t="s">
        <v>45</v>
      </c>
      <c r="AI7" s="240" t="s">
        <v>46</v>
      </c>
      <c r="AJ7" s="73"/>
      <c r="AK7" s="73"/>
      <c r="AL7" s="73"/>
      <c r="AM7" s="7"/>
      <c r="AN7" s="7"/>
      <c r="AO7" s="7"/>
      <c r="AP7" s="7"/>
      <c r="AQ7" s="7"/>
      <c r="AR7" s="7"/>
    </row>
    <row r="8" spans="1:44" ht="15" hidden="1" thickBot="1" x14ac:dyDescent="0.25">
      <c r="A8" s="60"/>
      <c r="B8" s="60" t="s">
        <v>108</v>
      </c>
      <c r="C8" s="227" t="s">
        <v>109</v>
      </c>
      <c r="D8" s="228" t="s">
        <v>110</v>
      </c>
      <c r="E8" s="228" t="s">
        <v>111</v>
      </c>
      <c r="F8" s="227" t="s">
        <v>112</v>
      </c>
      <c r="G8" s="228" t="s">
        <v>113</v>
      </c>
      <c r="H8" s="228" t="s">
        <v>114</v>
      </c>
      <c r="I8" s="227" t="s">
        <v>115</v>
      </c>
      <c r="J8" s="228" t="s">
        <v>116</v>
      </c>
      <c r="K8" s="228" t="s">
        <v>117</v>
      </c>
      <c r="L8" s="229" t="s">
        <v>118</v>
      </c>
      <c r="M8" s="230" t="s">
        <v>119</v>
      </c>
      <c r="N8" s="56" t="s">
        <v>92</v>
      </c>
      <c r="O8" s="56" t="s">
        <v>93</v>
      </c>
      <c r="P8" s="56" t="s">
        <v>94</v>
      </c>
      <c r="Q8" s="56" t="s">
        <v>95</v>
      </c>
      <c r="R8" s="56" t="s">
        <v>96</v>
      </c>
      <c r="S8" s="56" t="s">
        <v>97</v>
      </c>
      <c r="T8" s="56" t="s">
        <v>98</v>
      </c>
      <c r="U8" s="56" t="s">
        <v>99</v>
      </c>
      <c r="V8" s="56" t="s">
        <v>100</v>
      </c>
      <c r="W8" s="56"/>
      <c r="X8" s="56" t="s">
        <v>101</v>
      </c>
      <c r="Y8" s="216"/>
      <c r="Z8" s="216"/>
      <c r="AA8" s="231" t="s">
        <v>120</v>
      </c>
      <c r="AB8" s="232" t="s">
        <v>121</v>
      </c>
      <c r="AC8" s="233"/>
      <c r="AD8" s="217"/>
      <c r="AE8" s="234"/>
      <c r="AF8" s="69"/>
      <c r="AG8" s="70"/>
      <c r="AH8" s="71"/>
      <c r="AI8" s="72"/>
      <c r="AJ8" s="235"/>
      <c r="AK8" s="235"/>
      <c r="AL8" s="235"/>
      <c r="AM8" s="7"/>
      <c r="AN8" s="7"/>
      <c r="AO8" s="7"/>
      <c r="AP8" s="7"/>
      <c r="AQ8" s="7"/>
      <c r="AR8" s="7"/>
    </row>
    <row r="9" spans="1:44" ht="15" thickBot="1" x14ac:dyDescent="0.25">
      <c r="A9" s="74" t="s">
        <v>47</v>
      </c>
      <c r="B9" s="74">
        <v>1</v>
      </c>
      <c r="C9" s="75" t="str">
        <f>IF(AND(ISBLANK(C10),ISBLANK(C11),ISBLANK(C12)),"",SUM(C10:C12))</f>
        <v/>
      </c>
      <c r="D9" s="76" t="str">
        <f t="shared" ref="D9:K9" si="0">IF(AND(ISBLANK(D10),ISBLANK(D11),ISBLANK(D12)),"",SUM(D10:D12))</f>
        <v/>
      </c>
      <c r="E9" s="76" t="str">
        <f t="shared" si="0"/>
        <v/>
      </c>
      <c r="F9" s="75" t="str">
        <f t="shared" si="0"/>
        <v/>
      </c>
      <c r="G9" s="76" t="str">
        <f t="shared" si="0"/>
        <v/>
      </c>
      <c r="H9" s="76" t="str">
        <f t="shared" si="0"/>
        <v/>
      </c>
      <c r="I9" s="75" t="str">
        <f t="shared" si="0"/>
        <v/>
      </c>
      <c r="J9" s="76" t="str">
        <f t="shared" si="0"/>
        <v/>
      </c>
      <c r="K9" s="76" t="str">
        <f t="shared" si="0"/>
        <v/>
      </c>
      <c r="L9" s="76" t="str">
        <f>IF(AND(ISBLANK(L10),ISBLANK(L11),ISBLANK(L12)),"",SUM(L10:L12))</f>
        <v/>
      </c>
      <c r="M9" s="76" t="str">
        <f>IF(AND(ISBLANK(M10),ISBLANK(M11),ISBLANK(M12)),"",SUM(M10:M12))</f>
        <v/>
      </c>
      <c r="N9" s="76" t="str">
        <f>IF(AND(ISBLANK(N10),ISBLANK(N11),ISBLANK(N12)),"",SUM(N10:N12))</f>
        <v/>
      </c>
      <c r="O9" s="77" t="str">
        <f>IF(AND(ISBLANK(O10),ISBLANK(O11),ISBLANK(O12)),"",SUM(O10:O12))</f>
        <v/>
      </c>
      <c r="P9" s="77" t="str">
        <f t="shared" ref="P9:X9" si="1">IF(AND(ISBLANK(P10),ISBLANK(P11),ISBLANK(P12)),"",SUM(P10:P12))</f>
        <v/>
      </c>
      <c r="Q9" s="77" t="str">
        <f t="shared" si="1"/>
        <v/>
      </c>
      <c r="R9" s="77" t="str">
        <f t="shared" si="1"/>
        <v/>
      </c>
      <c r="S9" s="77" t="str">
        <f t="shared" si="1"/>
        <v/>
      </c>
      <c r="T9" s="77" t="str">
        <f t="shared" si="1"/>
        <v/>
      </c>
      <c r="U9" s="77" t="str">
        <f t="shared" si="1"/>
        <v/>
      </c>
      <c r="V9" s="77" t="str">
        <f t="shared" si="1"/>
        <v/>
      </c>
      <c r="W9" s="77" t="str">
        <f t="shared" si="1"/>
        <v/>
      </c>
      <c r="X9" s="77" t="str">
        <f t="shared" si="1"/>
        <v/>
      </c>
      <c r="Y9" s="77"/>
      <c r="Z9" s="77"/>
      <c r="AA9" s="76" t="str">
        <f>IF(AND(ISBLANK(AA10),ISBLANK(AA11),ISBLANK(AA12)),"",SUM(AA10:AA12))</f>
        <v/>
      </c>
      <c r="AB9" s="78" t="str">
        <f>IF(AND(ISBLANK(AB10),ISBLANK(AB11),ISBLANK(AB12)),"",SUM(AB10:AB12))</f>
        <v/>
      </c>
      <c r="AC9" s="76" t="str">
        <f>IF(SUM(AC10:AC12)=0,"",AJ9/$D9)</f>
        <v/>
      </c>
      <c r="AD9" s="76" t="str">
        <f>IF(SUM(AD10:AD12)=0,"",AK9/$G108)</f>
        <v/>
      </c>
      <c r="AE9" s="76" t="str">
        <f>IF(SUM(AE10:AE12)=0,"",AL9/$J108)</f>
        <v/>
      </c>
      <c r="AF9" s="241" t="s">
        <v>48</v>
      </c>
      <c r="AG9" s="79">
        <v>1</v>
      </c>
      <c r="AH9" s="80">
        <v>100</v>
      </c>
      <c r="AI9" s="81">
        <f>AG9*AH9/100</f>
        <v>1</v>
      </c>
      <c r="AJ9" s="82">
        <f>SUM(AJ10:AJ12)</f>
        <v>0</v>
      </c>
      <c r="AK9" s="82">
        <f>SUM(AK10:AK12)</f>
        <v>0</v>
      </c>
      <c r="AL9" s="82">
        <f>SUM(AL10:AL12)</f>
        <v>0</v>
      </c>
      <c r="AM9" s="7"/>
      <c r="AN9" s="7"/>
      <c r="AO9" s="7"/>
      <c r="AP9" s="7"/>
      <c r="AQ9" s="7"/>
      <c r="AR9" s="7"/>
    </row>
    <row r="10" spans="1:44" ht="15" thickBot="1" x14ac:dyDescent="0.25">
      <c r="A10" s="83" t="s">
        <v>49</v>
      </c>
      <c r="B10" s="83">
        <v>11</v>
      </c>
      <c r="C10" s="84"/>
      <c r="D10" s="85"/>
      <c r="E10" s="85"/>
      <c r="F10" s="84"/>
      <c r="G10" s="85"/>
      <c r="H10" s="85"/>
      <c r="I10" s="84"/>
      <c r="J10" s="85"/>
      <c r="K10" s="85"/>
      <c r="L10" s="85"/>
      <c r="M10" s="85"/>
      <c r="N10" s="85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5"/>
      <c r="AB10" s="87"/>
      <c r="AC10" s="88" t="str">
        <f>IF(D10&gt;0,AG58/D10,"")</f>
        <v/>
      </c>
      <c r="AD10" s="88" t="str">
        <f t="shared" ref="AD10:AE12" si="2">AD109</f>
        <v/>
      </c>
      <c r="AE10" s="88" t="str">
        <f t="shared" si="2"/>
        <v/>
      </c>
      <c r="AF10" s="241" t="s">
        <v>50</v>
      </c>
      <c r="AG10" s="79">
        <v>1</v>
      </c>
      <c r="AH10" s="80">
        <v>100</v>
      </c>
      <c r="AI10" s="81">
        <f>AG10*AH10/100</f>
        <v>1</v>
      </c>
      <c r="AJ10" s="89">
        <f>IF(AND(ISNUMBER(AC10),NOT(ISBLANK(D10))),D10*AC10,0)</f>
        <v>0</v>
      </c>
      <c r="AK10" s="89">
        <f>IF(AND(ISNUMBER(AD10),NOT(ISBLANK(G109))),G109*AD10,0)</f>
        <v>0</v>
      </c>
      <c r="AL10" s="89">
        <f>IF(AND(ISNUMBER(AE10),NOT(ISBLANK(J109))),J109*AE10,0)</f>
        <v>0</v>
      </c>
      <c r="AM10" s="7"/>
      <c r="AN10" s="7"/>
      <c r="AO10" s="7"/>
      <c r="AP10" s="7"/>
      <c r="AQ10" s="7"/>
      <c r="AR10" s="7"/>
    </row>
    <row r="11" spans="1:44" ht="15" thickBot="1" x14ac:dyDescent="0.25">
      <c r="A11" s="83" t="s">
        <v>51</v>
      </c>
      <c r="B11" s="83">
        <v>12</v>
      </c>
      <c r="C11" s="84"/>
      <c r="D11" s="85"/>
      <c r="E11" s="85"/>
      <c r="F11" s="84"/>
      <c r="G11" s="85"/>
      <c r="H11" s="85"/>
      <c r="I11" s="84"/>
      <c r="J11" s="85"/>
      <c r="K11" s="85"/>
      <c r="L11" s="85"/>
      <c r="M11" s="85"/>
      <c r="N11" s="85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5"/>
      <c r="AB11" s="87"/>
      <c r="AC11" s="88" t="str">
        <f>IF(D11&gt;0,AG59/D11,"")</f>
        <v/>
      </c>
      <c r="AD11" s="88" t="str">
        <f t="shared" si="2"/>
        <v/>
      </c>
      <c r="AE11" s="88" t="str">
        <f t="shared" si="2"/>
        <v/>
      </c>
      <c r="AF11" s="241" t="s">
        <v>52</v>
      </c>
      <c r="AG11" s="79">
        <v>10</v>
      </c>
      <c r="AH11" s="80">
        <v>90</v>
      </c>
      <c r="AI11" s="81">
        <f>AG11*AH11/100</f>
        <v>9</v>
      </c>
      <c r="AJ11" s="89">
        <f>IF(AND(ISNUMBER(AC11),NOT(ISBLANK(D11))),D11*AC11,0)</f>
        <v>0</v>
      </c>
      <c r="AK11" s="89">
        <f>IF(AND(ISNUMBER(AD11),NOT(ISBLANK(G110))),G110*AD11,0)</f>
        <v>0</v>
      </c>
      <c r="AL11" s="89">
        <f>IF(AND(ISNUMBER(AE11),NOT(ISBLANK(J110))),J110*AE11,0)</f>
        <v>0</v>
      </c>
      <c r="AM11" s="7"/>
      <c r="AN11" s="7"/>
      <c r="AO11" s="7"/>
      <c r="AP11" s="7"/>
      <c r="AQ11" s="7"/>
      <c r="AR11" s="7"/>
    </row>
    <row r="12" spans="1:44" ht="15" thickBot="1" x14ac:dyDescent="0.25">
      <c r="A12" s="83" t="s">
        <v>53</v>
      </c>
      <c r="B12" s="83">
        <v>13</v>
      </c>
      <c r="C12" s="84"/>
      <c r="D12" s="85"/>
      <c r="E12" s="85"/>
      <c r="F12" s="84"/>
      <c r="G12" s="85"/>
      <c r="H12" s="85"/>
      <c r="I12" s="84"/>
      <c r="J12" s="85"/>
      <c r="K12" s="85"/>
      <c r="L12" s="85"/>
      <c r="M12" s="85"/>
      <c r="N12" s="85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5"/>
      <c r="AB12" s="87"/>
      <c r="AC12" s="88" t="str">
        <f>IF(D12&gt;0,AG60/D12,"")</f>
        <v/>
      </c>
      <c r="AD12" s="88" t="str">
        <f t="shared" si="2"/>
        <v/>
      </c>
      <c r="AE12" s="88" t="str">
        <f t="shared" si="2"/>
        <v/>
      </c>
      <c r="AF12" s="241" t="s">
        <v>54</v>
      </c>
      <c r="AG12" s="79">
        <v>11.28</v>
      </c>
      <c r="AH12" s="80">
        <v>84</v>
      </c>
      <c r="AI12" s="81">
        <f>AG12*(AH12/100)</f>
        <v>9.4751999999999992</v>
      </c>
      <c r="AJ12" s="89">
        <f>IF(AND(ISNUMBER(AC12),NOT(ISBLANK(D12))),D12*AC12,0)</f>
        <v>0</v>
      </c>
      <c r="AK12" s="89">
        <f>IF(AND(ISNUMBER(AD12),NOT(ISBLANK(G111))),G111*AD12,0)</f>
        <v>0</v>
      </c>
      <c r="AL12" s="89">
        <f>IF(AND(ISNUMBER(AE12),NOT(ISBLANK(J111))),J111*AE12,0)</f>
        <v>0</v>
      </c>
      <c r="AM12" s="7"/>
      <c r="AN12" s="7"/>
      <c r="AO12" s="7"/>
      <c r="AP12" s="7"/>
      <c r="AQ12" s="7"/>
      <c r="AR12" s="7"/>
    </row>
    <row r="13" spans="1:44" ht="15" thickBot="1" x14ac:dyDescent="0.25">
      <c r="A13" s="90" t="s">
        <v>55</v>
      </c>
      <c r="B13" s="90">
        <v>2</v>
      </c>
      <c r="C13" s="75" t="str">
        <f>IF(AND(ISBLANK(C14),ISBLANK(C15),ISBLANK(C16), ISBLANK(C17)),"",SUM(C14:C17))</f>
        <v/>
      </c>
      <c r="D13" s="76" t="str">
        <f>IF(AND(ISBLANK(D14),ISBLANK(D15),ISBLANK(D16), ISBLANK(D17)),"",SUM(D14:D17))</f>
        <v/>
      </c>
      <c r="E13" s="76" t="str">
        <f>IF(AND(ISBLANK(E14),ISBLANK(E15),ISBLANK(E16), ISBLANK(E17)),"",SUM(E14:E17))</f>
        <v/>
      </c>
      <c r="F13" s="75" t="str">
        <f t="shared" ref="F13:K13" si="3">IF(AND(ISBLANK(F14),ISBLANK(F15),ISBLANK(F16), ISBLANK(F17)),"",SUM(F14:F17))</f>
        <v/>
      </c>
      <c r="G13" s="76" t="str">
        <f t="shared" si="3"/>
        <v/>
      </c>
      <c r="H13" s="76" t="str">
        <f t="shared" si="3"/>
        <v/>
      </c>
      <c r="I13" s="75" t="str">
        <f t="shared" si="3"/>
        <v/>
      </c>
      <c r="J13" s="76" t="str">
        <f t="shared" si="3"/>
        <v/>
      </c>
      <c r="K13" s="76" t="str">
        <f t="shared" si="3"/>
        <v/>
      </c>
      <c r="L13" s="76" t="str">
        <f>IF(AND(ISBLANK(L14),ISBLANK(L15),ISBLANK(L16), ISBLANK(L17)),"",SUM(L14:L17))</f>
        <v/>
      </c>
      <c r="M13" s="76" t="str">
        <f>IF(AND(ISBLANK(M14),ISBLANK(M15),ISBLANK(M16), ISBLANK(M17)),"",SUM(M14:M17))</f>
        <v/>
      </c>
      <c r="N13" s="76" t="str">
        <f>IF(AND(ISBLANK(N14),ISBLANK(N15),ISBLANK(N16), ISBLANK(N17)),"",SUM(N14:N17))</f>
        <v/>
      </c>
      <c r="O13" s="77" t="str">
        <f>IF(AND(ISBLANK(O14),ISBLANK(O15),ISBLANK(O16), ISBLANK(O17)),"",SUM(O14:O17))</f>
        <v/>
      </c>
      <c r="P13" s="77" t="str">
        <f t="shared" ref="P13:X13" si="4">IF(AND(ISBLANK(P14),ISBLANK(P15),ISBLANK(P16), ISBLANK(P17)),"",SUM(P14:P17))</f>
        <v/>
      </c>
      <c r="Q13" s="77" t="str">
        <f t="shared" si="4"/>
        <v/>
      </c>
      <c r="R13" s="77" t="str">
        <f t="shared" si="4"/>
        <v/>
      </c>
      <c r="S13" s="77" t="str">
        <f t="shared" si="4"/>
        <v/>
      </c>
      <c r="T13" s="77" t="str">
        <f t="shared" si="4"/>
        <v/>
      </c>
      <c r="U13" s="77" t="str">
        <f t="shared" si="4"/>
        <v/>
      </c>
      <c r="V13" s="77" t="str">
        <f t="shared" si="4"/>
        <v/>
      </c>
      <c r="W13" s="77" t="str">
        <f t="shared" si="4"/>
        <v/>
      </c>
      <c r="X13" s="77" t="str">
        <f t="shared" si="4"/>
        <v/>
      </c>
      <c r="Y13" s="77"/>
      <c r="Z13" s="77"/>
      <c r="AA13" s="76" t="str">
        <f>IF(AND(ISBLANK(AA14),ISBLANK(AA15),ISBLANK(AA16), ISBLANK(AA17)),"",SUM(AA14:AA17))</f>
        <v/>
      </c>
      <c r="AB13" s="78" t="str">
        <f>IF(AND(ISBLANK(AB14),ISBLANK(AB15),ISBLANK(AB16), ISBLANK(AB17)),"",SUM(AB14:AB17))</f>
        <v/>
      </c>
      <c r="AC13" s="76" t="str">
        <f>IF(SUM(AC14:AC17)=0,"",AJ13/$D13)</f>
        <v/>
      </c>
      <c r="AD13" s="76" t="str">
        <f>IF(SUM(AD14:AD17)=0,"",AK13/$G112)</f>
        <v/>
      </c>
      <c r="AE13" s="76" t="str">
        <f>IF(SUM(AE14:AE17)=0,"",AL13/$J112)</f>
        <v/>
      </c>
      <c r="AF13" s="241" t="s">
        <v>56</v>
      </c>
      <c r="AG13" s="79">
        <v>9.6500000000000006E-3</v>
      </c>
      <c r="AH13" s="80">
        <v>95</v>
      </c>
      <c r="AI13" s="81">
        <f t="shared" ref="AI13:AI21" si="5">AG13*AH13/100</f>
        <v>9.1675000000000003E-3</v>
      </c>
      <c r="AJ13" s="82">
        <f>SUM(AJ14:AJ17)</f>
        <v>0</v>
      </c>
      <c r="AK13" s="82">
        <f>SUM(AK14:AK17)</f>
        <v>0</v>
      </c>
      <c r="AL13" s="82">
        <f>SUM(AL14:AL17)</f>
        <v>0</v>
      </c>
      <c r="AM13" s="7"/>
      <c r="AN13" s="91"/>
      <c r="AO13" s="7"/>
      <c r="AP13" s="7"/>
      <c r="AQ13" s="7"/>
      <c r="AR13" s="7"/>
    </row>
    <row r="14" spans="1:44" ht="15" thickBot="1" x14ac:dyDescent="0.25">
      <c r="A14" s="83" t="s">
        <v>57</v>
      </c>
      <c r="B14" s="83">
        <v>21</v>
      </c>
      <c r="C14" s="84"/>
      <c r="D14" s="85"/>
      <c r="E14" s="85"/>
      <c r="F14" s="84"/>
      <c r="G14" s="85"/>
      <c r="H14" s="85"/>
      <c r="I14" s="84"/>
      <c r="J14" s="85"/>
      <c r="K14" s="85"/>
      <c r="L14" s="85"/>
      <c r="M14" s="85"/>
      <c r="N14" s="85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5"/>
      <c r="AB14" s="87"/>
      <c r="AC14" s="88" t="str">
        <f>IF(D14&gt;0,AG62/D14,"")</f>
        <v/>
      </c>
      <c r="AD14" s="88" t="str">
        <f t="shared" ref="AD14:AE18" si="6">AD113</f>
        <v/>
      </c>
      <c r="AE14" s="88" t="str">
        <f t="shared" si="6"/>
        <v/>
      </c>
      <c r="AF14" s="241" t="s">
        <v>59</v>
      </c>
      <c r="AG14" s="79">
        <v>0.93</v>
      </c>
      <c r="AH14" s="80">
        <v>78</v>
      </c>
      <c r="AI14" s="81">
        <f>AG14*AH14/100</f>
        <v>0.72540000000000004</v>
      </c>
      <c r="AJ14" s="89">
        <f>IF(AND(ISNUMBER(AC14),NOT(ISBLANK(D14))),D14*AC14,0)</f>
        <v>0</v>
      </c>
      <c r="AK14" s="89">
        <f>IF(AND(ISNUMBER(AD14),NOT(ISBLANK(G113))),G113*AD14,0)</f>
        <v>0</v>
      </c>
      <c r="AL14" s="89">
        <f>IF(AND(ISNUMBER(AE14),NOT(ISBLANK(J113))),J113*AE14,0)</f>
        <v>0</v>
      </c>
      <c r="AM14" s="7"/>
      <c r="AN14" s="7"/>
      <c r="AO14" s="7"/>
      <c r="AP14" s="7"/>
      <c r="AQ14" s="7"/>
      <c r="AR14" s="7"/>
    </row>
    <row r="15" spans="1:44" ht="15" thickBot="1" x14ac:dyDescent="0.25">
      <c r="A15" s="83" t="s">
        <v>58</v>
      </c>
      <c r="B15" s="83">
        <v>22</v>
      </c>
      <c r="C15" s="84"/>
      <c r="D15" s="85"/>
      <c r="E15" s="85"/>
      <c r="F15" s="84"/>
      <c r="G15" s="85"/>
      <c r="H15" s="85"/>
      <c r="I15" s="84"/>
      <c r="J15" s="85"/>
      <c r="K15" s="85"/>
      <c r="L15" s="85"/>
      <c r="M15" s="85"/>
      <c r="N15" s="85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5"/>
      <c r="AB15" s="87"/>
      <c r="AC15" s="88" t="str">
        <f>IF(D15&gt;0,AG63/D15,"")</f>
        <v/>
      </c>
      <c r="AD15" s="88" t="str">
        <f t="shared" si="6"/>
        <v/>
      </c>
      <c r="AE15" s="88" t="str">
        <f t="shared" si="6"/>
        <v/>
      </c>
      <c r="AF15" s="241" t="s">
        <v>63</v>
      </c>
      <c r="AG15" s="79">
        <v>3.1</v>
      </c>
      <c r="AH15" s="80">
        <v>70</v>
      </c>
      <c r="AI15" s="81">
        <f>AG15*AH15/100</f>
        <v>2.17</v>
      </c>
      <c r="AJ15" s="89">
        <f>IF(AND(ISNUMBER(AC15),NOT(ISBLANK(D15))),D15*AC15,0)</f>
        <v>0</v>
      </c>
      <c r="AK15" s="89">
        <f>IF(AND(ISNUMBER(AD15),NOT(ISBLANK(G114))),G114*AD15,0)</f>
        <v>0</v>
      </c>
      <c r="AL15" s="89">
        <f>IF(AND(ISNUMBER(AE15),NOT(ISBLANK(J114))),J114*AE15,0)</f>
        <v>0</v>
      </c>
      <c r="AM15" s="7"/>
      <c r="AN15" s="7"/>
      <c r="AO15" s="7"/>
      <c r="AP15" s="7"/>
      <c r="AQ15" s="7"/>
      <c r="AR15" s="7"/>
    </row>
    <row r="16" spans="1:44" ht="15" thickBot="1" x14ac:dyDescent="0.25">
      <c r="A16" s="83" t="s">
        <v>60</v>
      </c>
      <c r="B16" s="83">
        <v>23</v>
      </c>
      <c r="C16" s="84"/>
      <c r="D16" s="85"/>
      <c r="E16" s="85"/>
      <c r="F16" s="84"/>
      <c r="G16" s="85"/>
      <c r="H16" s="85"/>
      <c r="I16" s="84"/>
      <c r="J16" s="85"/>
      <c r="K16" s="85"/>
      <c r="L16" s="85"/>
      <c r="M16" s="85"/>
      <c r="N16" s="85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5"/>
      <c r="AB16" s="87"/>
      <c r="AC16" s="88" t="str">
        <f>IF(D16&gt;0,AG64/D16,"")</f>
        <v/>
      </c>
      <c r="AD16" s="88" t="str">
        <f t="shared" si="6"/>
        <v/>
      </c>
      <c r="AE16" s="88" t="str">
        <f t="shared" si="6"/>
        <v/>
      </c>
      <c r="AF16" s="242" t="s">
        <v>65</v>
      </c>
      <c r="AG16" s="93">
        <v>4.5836999999999994</v>
      </c>
      <c r="AH16" s="94">
        <v>80</v>
      </c>
      <c r="AI16" s="95">
        <f>AG16*AH16/100</f>
        <v>3.6669599999999996</v>
      </c>
      <c r="AJ16" s="89">
        <f>IF(AND(ISNUMBER(AC16),NOT(ISBLANK(D16))),D16*AC16,0)</f>
        <v>0</v>
      </c>
      <c r="AK16" s="89">
        <f>IF(AND(ISNUMBER(AD16),NOT(ISBLANK(G115))),G115*AD16,0)</f>
        <v>0</v>
      </c>
      <c r="AL16" s="89">
        <f>IF(AND(ISNUMBER(AE16),NOT(ISBLANK(J115))),J115*AE16,0)</f>
        <v>0</v>
      </c>
      <c r="AM16" s="7"/>
      <c r="AN16" s="7"/>
      <c r="AO16" s="7"/>
      <c r="AP16" s="7"/>
      <c r="AQ16" s="7"/>
      <c r="AR16" s="7"/>
    </row>
    <row r="17" spans="1:44" ht="15" thickBot="1" x14ac:dyDescent="0.25">
      <c r="A17" s="83" t="s">
        <v>61</v>
      </c>
      <c r="B17" s="83">
        <v>24</v>
      </c>
      <c r="C17" s="84"/>
      <c r="D17" s="85"/>
      <c r="E17" s="85"/>
      <c r="F17" s="84"/>
      <c r="G17" s="85"/>
      <c r="H17" s="85"/>
      <c r="I17" s="84"/>
      <c r="J17" s="85"/>
      <c r="K17" s="85"/>
      <c r="L17" s="85"/>
      <c r="M17" s="85"/>
      <c r="N17" s="85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5"/>
      <c r="AB17" s="87"/>
      <c r="AC17" s="88" t="str">
        <f>IF(D17&gt;0,AG65/D17,"")</f>
        <v/>
      </c>
      <c r="AD17" s="88" t="str">
        <f t="shared" si="6"/>
        <v/>
      </c>
      <c r="AE17" s="88" t="str">
        <f t="shared" si="6"/>
        <v/>
      </c>
      <c r="AF17" s="241" t="s">
        <v>125</v>
      </c>
      <c r="AG17" s="79">
        <v>0.96</v>
      </c>
      <c r="AH17" s="80">
        <v>100</v>
      </c>
      <c r="AI17" s="81">
        <f t="shared" si="5"/>
        <v>0.96</v>
      </c>
      <c r="AJ17" s="89">
        <f>IF(AND(ISNUMBER(AC17),NOT(ISBLANK(D17))),D17*AC17,0)</f>
        <v>0</v>
      </c>
      <c r="AK17" s="89">
        <f>IF(AND(ISNUMBER(AD17),NOT(ISBLANK(G116))),G116*AD17,0)</f>
        <v>0</v>
      </c>
      <c r="AL17" s="89">
        <f>IF(AND(ISNUMBER(AE17),NOT(ISBLANK(J116))),J116*AE17,0)</f>
        <v>0</v>
      </c>
      <c r="AM17" s="7"/>
      <c r="AN17" s="7"/>
      <c r="AO17" s="7"/>
      <c r="AP17" s="7"/>
      <c r="AQ17" s="7"/>
      <c r="AR17" s="7"/>
    </row>
    <row r="18" spans="1:44" ht="15" thickBot="1" x14ac:dyDescent="0.25">
      <c r="A18" s="92" t="s">
        <v>62</v>
      </c>
      <c r="B18" s="92">
        <v>3</v>
      </c>
      <c r="C18" s="84"/>
      <c r="D18" s="85"/>
      <c r="E18" s="85"/>
      <c r="F18" s="84"/>
      <c r="G18" s="85"/>
      <c r="H18" s="85"/>
      <c r="I18" s="84"/>
      <c r="J18" s="85"/>
      <c r="K18" s="85"/>
      <c r="L18" s="85"/>
      <c r="M18" s="85"/>
      <c r="N18" s="85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5"/>
      <c r="AB18" s="87"/>
      <c r="AC18" s="88" t="str">
        <f>IF(D18&gt;0,AG66/D18,"")</f>
        <v/>
      </c>
      <c r="AD18" s="88" t="str">
        <f t="shared" si="6"/>
        <v/>
      </c>
      <c r="AE18" s="88" t="str">
        <f t="shared" si="6"/>
        <v/>
      </c>
      <c r="AF18" s="243" t="s">
        <v>126</v>
      </c>
      <c r="AG18" s="96">
        <v>1</v>
      </c>
      <c r="AH18" s="97">
        <v>100</v>
      </c>
      <c r="AI18" s="98">
        <f>AG18*AH18/100</f>
        <v>1</v>
      </c>
      <c r="AJ18" s="89">
        <f>IF(AND(ISNUMBER(AC18),NOT(ISBLANK(D18))),D18*AC18,0)</f>
        <v>0</v>
      </c>
      <c r="AK18" s="89">
        <f>IF(AND(ISNUMBER(AD18),NOT(ISBLANK(G117))),G117*AD18,0)</f>
        <v>0</v>
      </c>
      <c r="AL18" s="89">
        <f>IF(AND(ISNUMBER(AE18),NOT(ISBLANK(J117))),J117*AE18,0)</f>
        <v>0</v>
      </c>
      <c r="AM18" s="7"/>
      <c r="AN18" s="7"/>
      <c r="AO18" s="7"/>
      <c r="AP18" s="7"/>
      <c r="AQ18" s="7"/>
      <c r="AR18" s="7"/>
    </row>
    <row r="19" spans="1:44" ht="15" thickBot="1" x14ac:dyDescent="0.25">
      <c r="A19" s="92" t="s">
        <v>64</v>
      </c>
      <c r="B19" s="92">
        <v>4</v>
      </c>
      <c r="C19" s="75" t="str">
        <f>IF(AND(ISBLANK(C20),ISBLANK(C21),ISBLANK(C22), ISBLANK(C23),ISBLANK(C24), ISBLANK(C25)),"",SUM(C20:C25))</f>
        <v/>
      </c>
      <c r="D19" s="76" t="str">
        <f>IF(AND(ISBLANK(D20),ISBLANK(D21),ISBLANK(D22), ISBLANK(D23),ISBLANK(D24), ISBLANK(D25)),"",SUM(D20:D25))</f>
        <v/>
      </c>
      <c r="E19" s="76" t="str">
        <f>IF(AND(ISBLANK(E20),ISBLANK(E21),ISBLANK(E22), ISBLANK(E23),ISBLANK(E24), ISBLANK(E25)),"",SUM(E20:E25))</f>
        <v/>
      </c>
      <c r="F19" s="75" t="str">
        <f t="shared" ref="F19:K19" si="7">IF(AND(ISBLANK(F20),ISBLANK(F21),ISBLANK(F22), ISBLANK(F23),ISBLANK(F24), ISBLANK(F25)),"",SUM(F20:F25))</f>
        <v/>
      </c>
      <c r="G19" s="76" t="str">
        <f t="shared" si="7"/>
        <v/>
      </c>
      <c r="H19" s="76" t="str">
        <f t="shared" si="7"/>
        <v/>
      </c>
      <c r="I19" s="75" t="str">
        <f t="shared" si="7"/>
        <v/>
      </c>
      <c r="J19" s="76" t="str">
        <f t="shared" si="7"/>
        <v/>
      </c>
      <c r="K19" s="76" t="str">
        <f t="shared" si="7"/>
        <v/>
      </c>
      <c r="L19" s="76" t="str">
        <f>IF(AND(ISBLANK(L20),ISBLANK(L21),ISBLANK(L22), ISBLANK(L23),ISBLANK(L24), ISBLANK(L25)),"",SUM(L20:L25))</f>
        <v/>
      </c>
      <c r="M19" s="76" t="str">
        <f>IF(AND(ISBLANK(M20),ISBLANK(M21),ISBLANK(M22), ISBLANK(M23),ISBLANK(M24), ISBLANK(M25)),"",SUM(M20:M25))</f>
        <v/>
      </c>
      <c r="N19" s="76" t="str">
        <f>IF(AND(ISBLANK(N20),ISBLANK(N21),ISBLANK(N22), ISBLANK(N23),ISBLANK(N24), ISBLANK(N25)),"",SUM(N20:N25))</f>
        <v/>
      </c>
      <c r="O19" s="77" t="str">
        <f>IF(AND(ISBLANK(O20),ISBLANK(O21),ISBLANK(O22), ISBLANK(O23),ISBLANK(O24), ISBLANK(O25)),"",SUM(O20:O25))</f>
        <v/>
      </c>
      <c r="P19" s="77" t="str">
        <f t="shared" ref="P19:X19" si="8">IF(AND(ISBLANK(P20),ISBLANK(P21),ISBLANK(P22), ISBLANK(P23),ISBLANK(P24), ISBLANK(P25)),"",SUM(P20:P25))</f>
        <v/>
      </c>
      <c r="Q19" s="77" t="str">
        <f t="shared" si="8"/>
        <v/>
      </c>
      <c r="R19" s="77" t="str">
        <f t="shared" si="8"/>
        <v/>
      </c>
      <c r="S19" s="77" t="str">
        <f t="shared" si="8"/>
        <v/>
      </c>
      <c r="T19" s="77" t="str">
        <f t="shared" si="8"/>
        <v/>
      </c>
      <c r="U19" s="77" t="str">
        <f t="shared" si="8"/>
        <v/>
      </c>
      <c r="V19" s="77" t="str">
        <f t="shared" si="8"/>
        <v/>
      </c>
      <c r="W19" s="77" t="str">
        <f t="shared" si="8"/>
        <v/>
      </c>
      <c r="X19" s="77" t="str">
        <f t="shared" si="8"/>
        <v/>
      </c>
      <c r="Y19" s="77"/>
      <c r="Z19" s="77"/>
      <c r="AA19" s="76" t="str">
        <f>IF(AND(ISBLANK(AA20),ISBLANK(AA21),ISBLANK(AA22), ISBLANK(AA23),ISBLANK(AA24), ISBLANK(AA25)),"",SUM(AA20:AA25))</f>
        <v/>
      </c>
      <c r="AB19" s="78" t="str">
        <f>IF(AND(ISBLANK(AB20),ISBLANK(AB21),ISBLANK(AB22), ISBLANK(AB23),ISBLANK(AB24), ISBLANK(AB25)),"",SUM(AB20:AB25))</f>
        <v/>
      </c>
      <c r="AC19" s="76" t="str">
        <f>IF(SUM(AC20:AC25)=0,"",AJ19/$D19)</f>
        <v/>
      </c>
      <c r="AD19" s="76" t="str">
        <f>IF(SUM(AD20:AD25)=0,"",AK19/$G118)</f>
        <v/>
      </c>
      <c r="AE19" s="76" t="str">
        <f>IF(SUM(AE20:AE25)=0,"",AL19/$J118)</f>
        <v/>
      </c>
      <c r="AF19" s="243" t="s">
        <v>126</v>
      </c>
      <c r="AG19" s="96">
        <v>1</v>
      </c>
      <c r="AH19" s="97">
        <v>100</v>
      </c>
      <c r="AI19" s="98">
        <f>AG19*AH19/100</f>
        <v>1</v>
      </c>
      <c r="AJ19" s="82">
        <f>SUM(AJ20:AJ25)</f>
        <v>0</v>
      </c>
      <c r="AK19" s="82">
        <f>SUM(AK20:AK25)</f>
        <v>0</v>
      </c>
      <c r="AL19" s="82">
        <f>SUM(AL20:AL25)</f>
        <v>0</v>
      </c>
      <c r="AM19" s="7"/>
      <c r="AN19" s="7"/>
      <c r="AO19" s="7"/>
      <c r="AP19" s="7"/>
      <c r="AQ19" s="7"/>
      <c r="AR19" s="7"/>
    </row>
    <row r="20" spans="1:44" ht="15" thickBot="1" x14ac:dyDescent="0.25">
      <c r="A20" s="83" t="s">
        <v>66</v>
      </c>
      <c r="B20" s="83">
        <v>41</v>
      </c>
      <c r="C20" s="84"/>
      <c r="D20" s="85"/>
      <c r="E20" s="85"/>
      <c r="F20" s="84"/>
      <c r="G20" s="85"/>
      <c r="H20" s="85"/>
      <c r="I20" s="84"/>
      <c r="J20" s="85"/>
      <c r="K20" s="85"/>
      <c r="L20" s="85"/>
      <c r="M20" s="85"/>
      <c r="N20" s="85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5"/>
      <c r="AB20" s="87"/>
      <c r="AC20" s="88" t="str">
        <f t="shared" ref="AC20:AC25" si="9">IF(D20&gt;0,AG68/D20,"")</f>
        <v/>
      </c>
      <c r="AD20" s="88" t="str">
        <f t="shared" ref="AD20:AE25" si="10">AD119</f>
        <v/>
      </c>
      <c r="AE20" s="88" t="str">
        <f t="shared" si="10"/>
        <v/>
      </c>
      <c r="AF20" s="243" t="s">
        <v>126</v>
      </c>
      <c r="AG20" s="96">
        <v>1</v>
      </c>
      <c r="AH20" s="97">
        <v>100</v>
      </c>
      <c r="AI20" s="98">
        <f t="shared" si="5"/>
        <v>1</v>
      </c>
      <c r="AJ20" s="89">
        <f t="shared" ref="AJ20:AJ25" si="11">IF(AND(ISNUMBER(AC20),NOT(ISBLANK(D20))),D20*AC20,0)</f>
        <v>0</v>
      </c>
      <c r="AK20" s="89">
        <f t="shared" ref="AK20:AK25" si="12">IF(AND(ISNUMBER(AD20),NOT(ISBLANK(G119))),G119*AD20,0)</f>
        <v>0</v>
      </c>
      <c r="AL20" s="89">
        <f t="shared" ref="AL20:AL25" si="13">IF(AND(ISNUMBER(AE20),NOT(ISBLANK(J119))),J119*AE20,0)</f>
        <v>0</v>
      </c>
      <c r="AM20" s="7"/>
      <c r="AN20" s="7"/>
      <c r="AO20" s="7"/>
      <c r="AP20" s="7"/>
      <c r="AQ20" s="7"/>
      <c r="AR20" s="7"/>
    </row>
    <row r="21" spans="1:44" ht="15" thickBot="1" x14ac:dyDescent="0.25">
      <c r="A21" s="83" t="s">
        <v>67</v>
      </c>
      <c r="B21" s="83">
        <v>42</v>
      </c>
      <c r="C21" s="84"/>
      <c r="D21" s="85"/>
      <c r="E21" s="85"/>
      <c r="F21" s="84"/>
      <c r="G21" s="85"/>
      <c r="H21" s="85"/>
      <c r="I21" s="84"/>
      <c r="J21" s="85"/>
      <c r="K21" s="85"/>
      <c r="L21" s="85"/>
      <c r="M21" s="85"/>
      <c r="N21" s="85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5"/>
      <c r="AB21" s="87"/>
      <c r="AC21" s="88" t="str">
        <f t="shared" si="9"/>
        <v/>
      </c>
      <c r="AD21" s="88" t="str">
        <f t="shared" si="10"/>
        <v/>
      </c>
      <c r="AE21" s="88" t="str">
        <f t="shared" si="10"/>
        <v/>
      </c>
      <c r="AF21" s="241" t="s">
        <v>68</v>
      </c>
      <c r="AG21" s="79">
        <v>1</v>
      </c>
      <c r="AH21" s="80">
        <v>100</v>
      </c>
      <c r="AI21" s="81">
        <f t="shared" si="5"/>
        <v>1</v>
      </c>
      <c r="AJ21" s="89">
        <f t="shared" si="11"/>
        <v>0</v>
      </c>
      <c r="AK21" s="89">
        <f t="shared" si="12"/>
        <v>0</v>
      </c>
      <c r="AL21" s="89">
        <f t="shared" si="13"/>
        <v>0</v>
      </c>
      <c r="AM21" s="7"/>
      <c r="AN21" s="7"/>
      <c r="AO21" s="7"/>
      <c r="AP21" s="7"/>
      <c r="AQ21" s="7"/>
      <c r="AR21" s="7"/>
    </row>
    <row r="22" spans="1:44" ht="15" thickBot="1" x14ac:dyDescent="0.25">
      <c r="A22" s="83" t="s">
        <v>69</v>
      </c>
      <c r="B22" s="83">
        <v>43</v>
      </c>
      <c r="C22" s="84"/>
      <c r="D22" s="85"/>
      <c r="E22" s="85"/>
      <c r="F22" s="84"/>
      <c r="G22" s="85"/>
      <c r="H22" s="85"/>
      <c r="I22" s="84"/>
      <c r="J22" s="85"/>
      <c r="K22" s="85"/>
      <c r="L22" s="85"/>
      <c r="M22" s="85"/>
      <c r="N22" s="85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5"/>
      <c r="AB22" s="87"/>
      <c r="AC22" s="88" t="str">
        <f t="shared" si="9"/>
        <v/>
      </c>
      <c r="AD22" s="88" t="str">
        <f t="shared" si="10"/>
        <v/>
      </c>
      <c r="AE22" s="88" t="str">
        <f t="shared" si="10"/>
        <v/>
      </c>
      <c r="AF22" s="99" t="s">
        <v>70</v>
      </c>
      <c r="AG22" s="100"/>
      <c r="AH22" s="101"/>
      <c r="AI22" s="102"/>
      <c r="AJ22" s="89">
        <f t="shared" si="11"/>
        <v>0</v>
      </c>
      <c r="AK22" s="89">
        <f t="shared" si="12"/>
        <v>0</v>
      </c>
      <c r="AL22" s="89">
        <f t="shared" si="13"/>
        <v>0</v>
      </c>
      <c r="AM22" s="7"/>
      <c r="AN22" s="7"/>
      <c r="AO22" s="7"/>
      <c r="AP22" s="7"/>
      <c r="AQ22" s="7"/>
      <c r="AR22" s="7"/>
    </row>
    <row r="23" spans="1:44" ht="15" thickBot="1" x14ac:dyDescent="0.25">
      <c r="A23" s="83" t="s">
        <v>71</v>
      </c>
      <c r="B23" s="83">
        <v>44</v>
      </c>
      <c r="C23" s="84"/>
      <c r="D23" s="85"/>
      <c r="E23" s="85"/>
      <c r="F23" s="84"/>
      <c r="G23" s="85"/>
      <c r="H23" s="85"/>
      <c r="I23" s="84"/>
      <c r="J23" s="85"/>
      <c r="K23" s="85"/>
      <c r="L23" s="85"/>
      <c r="M23" s="85"/>
      <c r="N23" s="85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5"/>
      <c r="AB23" s="87"/>
      <c r="AC23" s="88" t="str">
        <f t="shared" si="9"/>
        <v/>
      </c>
      <c r="AD23" s="88" t="str">
        <f t="shared" si="10"/>
        <v/>
      </c>
      <c r="AE23" s="88" t="str">
        <f t="shared" si="10"/>
        <v/>
      </c>
      <c r="AF23" s="103"/>
      <c r="AG23" s="103"/>
      <c r="AH23" s="104"/>
      <c r="AI23" s="105"/>
      <c r="AJ23" s="89">
        <f t="shared" si="11"/>
        <v>0</v>
      </c>
      <c r="AK23" s="89">
        <f t="shared" si="12"/>
        <v>0</v>
      </c>
      <c r="AL23" s="89">
        <f t="shared" si="13"/>
        <v>0</v>
      </c>
      <c r="AM23" s="7"/>
      <c r="AN23" s="7"/>
      <c r="AO23" s="7"/>
      <c r="AP23" s="7"/>
      <c r="AQ23" s="7"/>
      <c r="AR23" s="7"/>
    </row>
    <row r="24" spans="1:44" ht="15" thickBot="1" x14ac:dyDescent="0.25">
      <c r="A24" s="83" t="s">
        <v>72</v>
      </c>
      <c r="B24" s="83">
        <v>45</v>
      </c>
      <c r="C24" s="84"/>
      <c r="D24" s="85"/>
      <c r="E24" s="85"/>
      <c r="F24" s="84"/>
      <c r="G24" s="85"/>
      <c r="H24" s="85"/>
      <c r="I24" s="84"/>
      <c r="J24" s="85"/>
      <c r="K24" s="85"/>
      <c r="L24" s="85"/>
      <c r="M24" s="85"/>
      <c r="N24" s="85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5"/>
      <c r="AB24" s="87"/>
      <c r="AC24" s="88" t="str">
        <f t="shared" si="9"/>
        <v/>
      </c>
      <c r="AD24" s="88" t="str">
        <f t="shared" si="10"/>
        <v/>
      </c>
      <c r="AE24" s="88" t="str">
        <f t="shared" si="10"/>
        <v/>
      </c>
      <c r="AF24" s="103"/>
      <c r="AG24" s="103"/>
      <c r="AH24" s="104"/>
      <c r="AI24" s="105"/>
      <c r="AJ24" s="89">
        <f t="shared" si="11"/>
        <v>0</v>
      </c>
      <c r="AK24" s="89">
        <f t="shared" si="12"/>
        <v>0</v>
      </c>
      <c r="AL24" s="89">
        <f t="shared" si="13"/>
        <v>0</v>
      </c>
      <c r="AM24" s="7"/>
      <c r="AN24" s="7"/>
      <c r="AO24" s="7"/>
      <c r="AP24" s="7"/>
      <c r="AQ24" s="7"/>
      <c r="AR24" s="7"/>
    </row>
    <row r="25" spans="1:44" ht="15" thickBot="1" x14ac:dyDescent="0.25">
      <c r="A25" s="83" t="s">
        <v>73</v>
      </c>
      <c r="B25" s="83">
        <v>46</v>
      </c>
      <c r="C25" s="84"/>
      <c r="D25" s="85"/>
      <c r="E25" s="85"/>
      <c r="F25" s="84"/>
      <c r="G25" s="85"/>
      <c r="H25" s="85"/>
      <c r="I25" s="84"/>
      <c r="J25" s="85"/>
      <c r="K25" s="85"/>
      <c r="L25" s="85"/>
      <c r="M25" s="85"/>
      <c r="N25" s="85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5"/>
      <c r="AB25" s="87"/>
      <c r="AC25" s="88" t="str">
        <f t="shared" si="9"/>
        <v/>
      </c>
      <c r="AD25" s="88" t="str">
        <f t="shared" si="10"/>
        <v/>
      </c>
      <c r="AE25" s="88" t="str">
        <f t="shared" si="10"/>
        <v/>
      </c>
      <c r="AF25" s="103"/>
      <c r="AG25" s="103"/>
      <c r="AH25" s="104"/>
      <c r="AI25" s="105"/>
      <c r="AJ25" s="89">
        <f t="shared" si="11"/>
        <v>0</v>
      </c>
      <c r="AK25" s="89">
        <f t="shared" si="12"/>
        <v>0</v>
      </c>
      <c r="AL25" s="89">
        <f t="shared" si="13"/>
        <v>0</v>
      </c>
      <c r="AM25" s="7"/>
      <c r="AN25" s="7"/>
      <c r="AO25" s="7"/>
      <c r="AP25" s="7"/>
      <c r="AQ25" s="7"/>
      <c r="AR25" s="7"/>
    </row>
    <row r="26" spans="1:44" ht="15" thickBot="1" x14ac:dyDescent="0.25">
      <c r="A26" s="92" t="s">
        <v>74</v>
      </c>
      <c r="B26" s="92">
        <v>5</v>
      </c>
      <c r="C26" s="75" t="str">
        <f>IF(AND(ISBLANK(C27),ISBLANK(C28),ISBLANK(C29)),"",SUM(C27:C29))</f>
        <v/>
      </c>
      <c r="D26" s="76" t="str">
        <f>IF(AND(ISBLANK(D27),ISBLANK(D28),ISBLANK(D29)),"",SUM(D27:D29))</f>
        <v/>
      </c>
      <c r="E26" s="76" t="str">
        <f>IF(AND(ISBLANK(E27),ISBLANK(E28),ISBLANK(E29)),"",SUM(E27:E29))</f>
        <v/>
      </c>
      <c r="F26" s="75" t="str">
        <f t="shared" ref="F26:K26" si="14">IF(AND(ISBLANK(F27),ISBLANK(F28),ISBLANK(F29)),"",SUM(F27:F29))</f>
        <v/>
      </c>
      <c r="G26" s="76" t="str">
        <f t="shared" si="14"/>
        <v/>
      </c>
      <c r="H26" s="76" t="str">
        <f t="shared" si="14"/>
        <v/>
      </c>
      <c r="I26" s="75" t="str">
        <f t="shared" si="14"/>
        <v/>
      </c>
      <c r="J26" s="76" t="str">
        <f t="shared" si="14"/>
        <v/>
      </c>
      <c r="K26" s="76" t="str">
        <f t="shared" si="14"/>
        <v/>
      </c>
      <c r="L26" s="76" t="str">
        <f>IF(AND(ISBLANK(L27),ISBLANK(L28),ISBLANK(L29)),"",SUM(L27:L29))</f>
        <v/>
      </c>
      <c r="M26" s="76" t="str">
        <f>IF(AND(ISBLANK(M27),ISBLANK(M28),ISBLANK(M29)),"",SUM(M27:M29))</f>
        <v/>
      </c>
      <c r="N26" s="76" t="str">
        <f>IF(AND(ISBLANK(N27),ISBLANK(N28),ISBLANK(N29)),"",SUM(N27:N29))</f>
        <v/>
      </c>
      <c r="O26" s="77" t="str">
        <f>IF(AND(ISBLANK(O27),ISBLANK(O28),ISBLANK(O29)),"",SUM(O27:O29))</f>
        <v/>
      </c>
      <c r="P26" s="77" t="str">
        <f t="shared" ref="P26:X26" si="15">IF(AND(ISBLANK(P27),ISBLANK(P28),ISBLANK(P29)),"",SUM(P27:P29))</f>
        <v/>
      </c>
      <c r="Q26" s="77" t="str">
        <f t="shared" si="15"/>
        <v/>
      </c>
      <c r="R26" s="77" t="str">
        <f t="shared" si="15"/>
        <v/>
      </c>
      <c r="S26" s="77" t="str">
        <f t="shared" si="15"/>
        <v/>
      </c>
      <c r="T26" s="77" t="str">
        <f t="shared" si="15"/>
        <v/>
      </c>
      <c r="U26" s="77" t="str">
        <f t="shared" si="15"/>
        <v/>
      </c>
      <c r="V26" s="77" t="str">
        <f t="shared" si="15"/>
        <v/>
      </c>
      <c r="W26" s="77" t="str">
        <f t="shared" si="15"/>
        <v/>
      </c>
      <c r="X26" s="77" t="str">
        <f t="shared" si="15"/>
        <v/>
      </c>
      <c r="Y26" s="77"/>
      <c r="Z26" s="77"/>
      <c r="AA26" s="76" t="str">
        <f>IF(AND(ISBLANK(AA27),ISBLANK(AA28),ISBLANK(AA29)),"",SUM(AA27:AA29))</f>
        <v/>
      </c>
      <c r="AB26" s="78" t="str">
        <f>IF(AND(ISBLANK(AB27),ISBLANK(AB28),ISBLANK(AB29)),"",SUM(AB27:AB29))</f>
        <v/>
      </c>
      <c r="AC26" s="76" t="str">
        <f>IF(SUM(AC27:AC29)=0,"",AJ26/$D26)</f>
        <v/>
      </c>
      <c r="AD26" s="76" t="str">
        <f>IF(SUM(AD27:AD29)=0,"",AK26/$G125)</f>
        <v/>
      </c>
      <c r="AE26" s="76" t="str">
        <f>IF(SUM(AE27:AE29)=0,"",AL26/$J125)</f>
        <v/>
      </c>
      <c r="AF26" s="106"/>
      <c r="AG26" s="106"/>
      <c r="AH26" s="107"/>
      <c r="AI26" s="108"/>
      <c r="AJ26" s="82">
        <f>SUM(AJ27:AJ29)</f>
        <v>0</v>
      </c>
      <c r="AK26" s="82">
        <f>SUM(AK27:AK29)</f>
        <v>0</v>
      </c>
      <c r="AL26" s="82">
        <f>SUM(AL27:AL29)</f>
        <v>0</v>
      </c>
      <c r="AM26" s="7"/>
      <c r="AN26" s="7"/>
      <c r="AO26" s="7"/>
      <c r="AP26" s="7"/>
      <c r="AQ26" s="7"/>
      <c r="AR26" s="7"/>
    </row>
    <row r="27" spans="1:44" ht="15" thickBot="1" x14ac:dyDescent="0.25">
      <c r="A27" s="83" t="s">
        <v>75</v>
      </c>
      <c r="B27" s="83">
        <v>51</v>
      </c>
      <c r="C27" s="84"/>
      <c r="D27" s="85"/>
      <c r="E27" s="85"/>
      <c r="F27" s="84"/>
      <c r="G27" s="85"/>
      <c r="H27" s="85"/>
      <c r="I27" s="84"/>
      <c r="J27" s="85"/>
      <c r="K27" s="85"/>
      <c r="L27" s="85"/>
      <c r="M27" s="85"/>
      <c r="N27" s="85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5"/>
      <c r="AB27" s="87"/>
      <c r="AC27" s="88" t="str">
        <f t="shared" ref="AC27:AC33" si="16">IF(D27&gt;0,AG75/D27,"")</f>
        <v/>
      </c>
      <c r="AD27" s="88" t="str">
        <f t="shared" ref="AD27:AE33" si="17">AD126</f>
        <v/>
      </c>
      <c r="AE27" s="88" t="str">
        <f t="shared" si="17"/>
        <v/>
      </c>
      <c r="AF27" s="103"/>
      <c r="AG27" s="103"/>
      <c r="AH27" s="104"/>
      <c r="AI27" s="105"/>
      <c r="AJ27" s="89">
        <f t="shared" ref="AJ27:AJ33" si="18">IF(AND(ISNUMBER(AC27),NOT(ISBLANK(D27))),D27*AC27,0)</f>
        <v>0</v>
      </c>
      <c r="AK27" s="89">
        <f t="shared" ref="AK27:AK33" si="19">IF(AND(ISNUMBER(AD27),NOT(ISBLANK(G126))),G126*AD27,0)</f>
        <v>0</v>
      </c>
      <c r="AL27" s="89">
        <f t="shared" ref="AL27:AL33" si="20">IF(AND(ISNUMBER(AE27),NOT(ISBLANK(J126))),J126*AE27,0)</f>
        <v>0</v>
      </c>
      <c r="AM27" s="7"/>
      <c r="AN27" s="7"/>
      <c r="AO27" s="7"/>
      <c r="AP27" s="7"/>
      <c r="AQ27" s="7"/>
      <c r="AR27" s="7"/>
    </row>
    <row r="28" spans="1:44" ht="15" thickBot="1" x14ac:dyDescent="0.25">
      <c r="A28" s="83" t="s">
        <v>76</v>
      </c>
      <c r="B28" s="83">
        <v>52</v>
      </c>
      <c r="C28" s="84"/>
      <c r="D28" s="85"/>
      <c r="E28" s="85"/>
      <c r="F28" s="84"/>
      <c r="G28" s="85"/>
      <c r="H28" s="85"/>
      <c r="I28" s="84"/>
      <c r="J28" s="85"/>
      <c r="K28" s="85"/>
      <c r="L28" s="85"/>
      <c r="M28" s="85"/>
      <c r="N28" s="85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5"/>
      <c r="AB28" s="87"/>
      <c r="AC28" s="88" t="str">
        <f t="shared" si="16"/>
        <v/>
      </c>
      <c r="AD28" s="88" t="str">
        <f t="shared" si="17"/>
        <v/>
      </c>
      <c r="AE28" s="88" t="str">
        <f t="shared" si="17"/>
        <v/>
      </c>
      <c r="AF28" s="103"/>
      <c r="AG28" s="103"/>
      <c r="AH28" s="104"/>
      <c r="AI28" s="105"/>
      <c r="AJ28" s="89">
        <f t="shared" si="18"/>
        <v>0</v>
      </c>
      <c r="AK28" s="89">
        <f t="shared" si="19"/>
        <v>0</v>
      </c>
      <c r="AL28" s="89">
        <f t="shared" si="20"/>
        <v>0</v>
      </c>
      <c r="AM28" s="7"/>
      <c r="AN28" s="7"/>
      <c r="AO28" s="7"/>
      <c r="AP28" s="7"/>
      <c r="AQ28" s="7"/>
      <c r="AR28" s="7"/>
    </row>
    <row r="29" spans="1:44" ht="15" thickBot="1" x14ac:dyDescent="0.25">
      <c r="A29" s="83" t="s">
        <v>77</v>
      </c>
      <c r="B29" s="83">
        <v>53</v>
      </c>
      <c r="C29" s="84"/>
      <c r="D29" s="85"/>
      <c r="E29" s="85"/>
      <c r="F29" s="84"/>
      <c r="G29" s="85"/>
      <c r="H29" s="85"/>
      <c r="I29" s="84"/>
      <c r="J29" s="85"/>
      <c r="K29" s="85"/>
      <c r="L29" s="85"/>
      <c r="M29" s="85"/>
      <c r="N29" s="85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5"/>
      <c r="AB29" s="87"/>
      <c r="AC29" s="88" t="str">
        <f t="shared" si="16"/>
        <v/>
      </c>
      <c r="AD29" s="88" t="str">
        <f t="shared" si="17"/>
        <v/>
      </c>
      <c r="AE29" s="88" t="str">
        <f t="shared" si="17"/>
        <v/>
      </c>
      <c r="AF29" s="103"/>
      <c r="AG29" s="103"/>
      <c r="AH29" s="104"/>
      <c r="AI29" s="105"/>
      <c r="AJ29" s="89">
        <f t="shared" si="18"/>
        <v>0</v>
      </c>
      <c r="AK29" s="89">
        <f t="shared" si="19"/>
        <v>0</v>
      </c>
      <c r="AL29" s="89">
        <f t="shared" si="20"/>
        <v>0</v>
      </c>
      <c r="AM29" s="7"/>
      <c r="AN29" s="7"/>
      <c r="AO29" s="7"/>
      <c r="AP29" s="7"/>
      <c r="AQ29" s="7"/>
      <c r="AR29" s="7"/>
    </row>
    <row r="30" spans="1:44" ht="15" thickBot="1" x14ac:dyDescent="0.25">
      <c r="A30" s="92" t="s">
        <v>78</v>
      </c>
      <c r="B30" s="92">
        <v>6</v>
      </c>
      <c r="C30" s="84"/>
      <c r="D30" s="85"/>
      <c r="E30" s="85"/>
      <c r="F30" s="84"/>
      <c r="G30" s="85"/>
      <c r="H30" s="85"/>
      <c r="I30" s="84"/>
      <c r="J30" s="85"/>
      <c r="K30" s="85"/>
      <c r="L30" s="85"/>
      <c r="M30" s="85"/>
      <c r="N30" s="85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5"/>
      <c r="AB30" s="87"/>
      <c r="AC30" s="88" t="str">
        <f t="shared" si="16"/>
        <v/>
      </c>
      <c r="AD30" s="88" t="str">
        <f t="shared" si="17"/>
        <v/>
      </c>
      <c r="AE30" s="88" t="str">
        <f t="shared" si="17"/>
        <v/>
      </c>
      <c r="AF30" s="103"/>
      <c r="AG30" s="103"/>
      <c r="AH30" s="104"/>
      <c r="AI30" s="105"/>
      <c r="AJ30" s="89">
        <f t="shared" si="18"/>
        <v>0</v>
      </c>
      <c r="AK30" s="89">
        <f t="shared" si="19"/>
        <v>0</v>
      </c>
      <c r="AL30" s="89">
        <f t="shared" si="20"/>
        <v>0</v>
      </c>
      <c r="AM30" s="7"/>
      <c r="AN30" s="7"/>
      <c r="AO30" s="7"/>
      <c r="AP30" s="7"/>
      <c r="AQ30" s="7"/>
      <c r="AR30" s="7"/>
    </row>
    <row r="31" spans="1:44" ht="15" thickBot="1" x14ac:dyDescent="0.25">
      <c r="A31" s="92" t="s">
        <v>79</v>
      </c>
      <c r="B31" s="92">
        <v>7</v>
      </c>
      <c r="C31" s="84"/>
      <c r="D31" s="85"/>
      <c r="E31" s="85"/>
      <c r="F31" s="84"/>
      <c r="G31" s="85"/>
      <c r="H31" s="85"/>
      <c r="I31" s="84"/>
      <c r="J31" s="85"/>
      <c r="K31" s="85"/>
      <c r="L31" s="85"/>
      <c r="M31" s="85"/>
      <c r="N31" s="85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5"/>
      <c r="AB31" s="87"/>
      <c r="AC31" s="88" t="str">
        <f t="shared" si="16"/>
        <v/>
      </c>
      <c r="AD31" s="88" t="str">
        <f t="shared" si="17"/>
        <v/>
      </c>
      <c r="AE31" s="88" t="str">
        <f t="shared" si="17"/>
        <v/>
      </c>
      <c r="AF31" s="103"/>
      <c r="AG31" s="103"/>
      <c r="AH31" s="104"/>
      <c r="AI31" s="105"/>
      <c r="AJ31" s="89">
        <f t="shared" si="18"/>
        <v>0</v>
      </c>
      <c r="AK31" s="89">
        <f t="shared" si="19"/>
        <v>0</v>
      </c>
      <c r="AL31" s="89">
        <f t="shared" si="20"/>
        <v>0</v>
      </c>
      <c r="AM31" s="7"/>
      <c r="AN31" s="7"/>
      <c r="AO31" s="7"/>
      <c r="AP31" s="7"/>
      <c r="AQ31" s="7"/>
      <c r="AR31" s="7"/>
    </row>
    <row r="32" spans="1:44" ht="15" thickBot="1" x14ac:dyDescent="0.25">
      <c r="A32" s="92" t="s">
        <v>131</v>
      </c>
      <c r="B32" s="92">
        <v>8</v>
      </c>
      <c r="C32" s="84"/>
      <c r="D32" s="85"/>
      <c r="E32" s="85"/>
      <c r="F32" s="84"/>
      <c r="G32" s="85"/>
      <c r="H32" s="85"/>
      <c r="I32" s="84"/>
      <c r="J32" s="85"/>
      <c r="K32" s="85"/>
      <c r="L32" s="85"/>
      <c r="M32" s="85"/>
      <c r="N32" s="85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5"/>
      <c r="AB32" s="87"/>
      <c r="AC32" s="88" t="str">
        <f t="shared" si="16"/>
        <v/>
      </c>
      <c r="AD32" s="88" t="str">
        <f t="shared" si="17"/>
        <v/>
      </c>
      <c r="AE32" s="88" t="str">
        <f t="shared" si="17"/>
        <v/>
      </c>
      <c r="AF32" s="103"/>
      <c r="AG32" s="103"/>
      <c r="AH32" s="104"/>
      <c r="AI32" s="105"/>
      <c r="AJ32" s="89">
        <f t="shared" si="18"/>
        <v>0</v>
      </c>
      <c r="AK32" s="89">
        <f t="shared" si="19"/>
        <v>0</v>
      </c>
      <c r="AL32" s="89">
        <f t="shared" si="20"/>
        <v>0</v>
      </c>
      <c r="AM32" s="7"/>
      <c r="AN32" s="7"/>
      <c r="AO32" s="7"/>
      <c r="AP32" s="7"/>
      <c r="AQ32" s="7"/>
      <c r="AR32" s="7"/>
    </row>
    <row r="33" spans="1:44" ht="15" thickBot="1" x14ac:dyDescent="0.25">
      <c r="A33" s="92" t="s">
        <v>81</v>
      </c>
      <c r="B33" s="92">
        <v>9</v>
      </c>
      <c r="C33" s="84"/>
      <c r="D33" s="85"/>
      <c r="E33" s="85"/>
      <c r="F33" s="84"/>
      <c r="G33" s="85"/>
      <c r="H33" s="85"/>
      <c r="I33" s="84"/>
      <c r="J33" s="85"/>
      <c r="K33" s="85"/>
      <c r="L33" s="85"/>
      <c r="M33" s="85"/>
      <c r="N33" s="85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5"/>
      <c r="AB33" s="87"/>
      <c r="AC33" s="88" t="str">
        <f t="shared" si="16"/>
        <v/>
      </c>
      <c r="AD33" s="88" t="str">
        <f t="shared" si="17"/>
        <v/>
      </c>
      <c r="AE33" s="88" t="str">
        <f t="shared" si="17"/>
        <v/>
      </c>
      <c r="AF33" s="103"/>
      <c r="AG33" s="103"/>
      <c r="AH33" s="104"/>
      <c r="AI33" s="105"/>
      <c r="AJ33" s="89">
        <f t="shared" si="18"/>
        <v>0</v>
      </c>
      <c r="AK33" s="89">
        <f t="shared" si="19"/>
        <v>0</v>
      </c>
      <c r="AL33" s="89">
        <f t="shared" si="20"/>
        <v>0</v>
      </c>
      <c r="AM33" s="7"/>
      <c r="AN33" s="7"/>
      <c r="AO33" s="7"/>
      <c r="AP33" s="7"/>
      <c r="AQ33" s="7"/>
      <c r="AR33" s="7"/>
    </row>
    <row r="34" spans="1:44" ht="15" thickBot="1" x14ac:dyDescent="0.25">
      <c r="A34" s="92" t="s">
        <v>82</v>
      </c>
      <c r="B34" s="92" t="s">
        <v>107</v>
      </c>
      <c r="C34" s="75" t="str">
        <f>IF(AND(ISBLANK(C33),ISBLANK(C32),ISBLANK(C31),ISBLANK(C30),NOT(ISNUMBER(C26)),NOT(ISNUMBER(C19)),ISBLANK(C18),NOT(ISNUMBER(C13)),NOT(ISNUMBER(C9))),"",SUM(C9,C13,C18,C19,C26,C30:C33))</f>
        <v/>
      </c>
      <c r="D34" s="76" t="str">
        <f>IF(AND(ISBLANK(D33),ISBLANK(D32),ISBLANK(D31),ISBLANK(D30),NOT(ISNUMBER(D26)),NOT(ISNUMBER(D19)),ISBLANK(D18),NOT(ISNUMBER(D13)),NOT(ISNUMBER(D9))),"",SUM(D9,D13,D18,D19,D26,D30:D33))</f>
        <v/>
      </c>
      <c r="E34" s="76" t="str">
        <f>IF(AND(ISBLANK(E33),ISBLANK(E32),ISBLANK(E31),ISBLANK(E30),NOT(ISNUMBER(E26)),NOT(ISNUMBER(E19)),ISBLANK(E18),NOT(ISNUMBER(E13)),NOT(ISNUMBER(E9))),"",SUM(E9,E13,E18,E19,E26,E30:E33))</f>
        <v/>
      </c>
      <c r="F34" s="75" t="str">
        <f t="shared" ref="F34:K34" si="21">IF(AND(ISBLANK(F33),ISBLANK(F32),ISBLANK(F31),ISBLANK(F30),NOT(ISNUMBER(F26)),NOT(ISNUMBER(F19)),ISBLANK(F18),NOT(ISNUMBER(F13)),NOT(ISNUMBER(F9))),"",SUM(F9,F13,F18,F19,F26,F30:F33))</f>
        <v/>
      </c>
      <c r="G34" s="76" t="str">
        <f t="shared" si="21"/>
        <v/>
      </c>
      <c r="H34" s="76" t="str">
        <f t="shared" si="21"/>
        <v/>
      </c>
      <c r="I34" s="75" t="str">
        <f t="shared" si="21"/>
        <v/>
      </c>
      <c r="J34" s="76" t="str">
        <f t="shared" si="21"/>
        <v/>
      </c>
      <c r="K34" s="76" t="str">
        <f t="shared" si="21"/>
        <v/>
      </c>
      <c r="L34" s="76" t="str">
        <f>IF(AND(ISBLANK(L33),ISBLANK(L32),ISBLANK(L31),ISBLANK(L30),NOT(ISNUMBER(L26)),NOT(ISNUMBER(L19)),ISBLANK(L18),NOT(ISNUMBER(L13)),NOT(ISNUMBER(L9))),"",SUM(L9,L13,L18,L19,L26,L30:L33))</f>
        <v/>
      </c>
      <c r="M34" s="76" t="str">
        <f>IF(AND(ISBLANK(M33),ISBLANK(M32),ISBLANK(M31),ISBLANK(M30),NOT(ISNUMBER(M26)),NOT(ISNUMBER(M19)),ISBLANK(M18),NOT(ISNUMBER(M13)),NOT(ISNUMBER(M9))),"",SUM(M9,M13,M18,M19,M26,M30:M33))</f>
        <v/>
      </c>
      <c r="N34" s="76" t="str">
        <f>IF(AND(ISBLANK(N33),ISBLANK(N32),ISBLANK(N31),ISBLANK(N30),NOT(ISNUMBER(N26)),NOT(ISNUMBER(N19)),ISBLANK(N18),NOT(ISNUMBER(N13)),NOT(ISNUMBER(N9))),"",SUM(N9,N13,N18,N19,N26,N30:N33))</f>
        <v/>
      </c>
      <c r="O34" s="77" t="str">
        <f>IF(AND(ISBLANK(O33),ISBLANK(O32),ISBLANK(O31),ISBLANK(O30),NOT(ISNUMBER(O26)),NOT(ISNUMBER(O19)),ISBLANK(O18),NOT(ISNUMBER(O13)),NOT(ISNUMBER(O9))),"",SUM(O9,O13,O18,O19,O26,O30:O33))</f>
        <v/>
      </c>
      <c r="P34" s="77" t="str">
        <f t="shared" ref="P34:X34" si="22">IF(AND(ISBLANK(P33),ISBLANK(P32),ISBLANK(P31),ISBLANK(P30),NOT(ISNUMBER(P26)),NOT(ISNUMBER(P19)),ISBLANK(P18),NOT(ISNUMBER(P13)),NOT(ISNUMBER(P9))),"",SUM(P9,P13,P18,P19,P26,P30:P33))</f>
        <v/>
      </c>
      <c r="Q34" s="77" t="str">
        <f t="shared" si="22"/>
        <v/>
      </c>
      <c r="R34" s="77" t="str">
        <f t="shared" si="22"/>
        <v/>
      </c>
      <c r="S34" s="77" t="str">
        <f t="shared" si="22"/>
        <v/>
      </c>
      <c r="T34" s="77" t="str">
        <f t="shared" si="22"/>
        <v/>
      </c>
      <c r="U34" s="77" t="str">
        <f t="shared" si="22"/>
        <v/>
      </c>
      <c r="V34" s="77" t="str">
        <f t="shared" si="22"/>
        <v/>
      </c>
      <c r="W34" s="77" t="str">
        <f t="shared" si="22"/>
        <v/>
      </c>
      <c r="X34" s="77" t="str">
        <f t="shared" si="22"/>
        <v/>
      </c>
      <c r="Y34" s="77"/>
      <c r="Z34" s="77"/>
      <c r="AA34" s="76" t="str">
        <f>IF(AND(ISBLANK(AA33),ISBLANK(AA32),ISBLANK(AA31),ISBLANK(AA30),NOT(ISNUMBER(AA26)),NOT(ISNUMBER(AA19)),ISBLANK(AA18),NOT(ISNUMBER(AA13)),NOT(ISNUMBER(AA9))),"",SUM(AA9,AA13,AA18,AA19,AA26,AA30:AA33))</f>
        <v/>
      </c>
      <c r="AB34" s="78" t="str">
        <f>IF(AND(ISBLANK(AB33),ISBLANK(AB32),ISBLANK(AB31),ISBLANK(AB30),NOT(ISNUMBER(AB26)),NOT(ISNUMBER(AB19)),ISBLANK(AB18),NOT(ISNUMBER(AB13)),NOT(ISNUMBER(AB9))),"",SUM(AB9,AB13,AB18,AB19,AB26,AB30:AB33))</f>
        <v/>
      </c>
      <c r="AC34" s="76" t="str">
        <f>IF(SUM(AC30:AC33,AC26,AC19,AC18,AC13,AC9)=0,"",AJ34/$D34)</f>
        <v/>
      </c>
      <c r="AD34" s="76" t="str">
        <f>IF(SUM(AD30:AD33,AD26,AD19,AD18,AD13,AD9)=0,"",AK34/$G133)</f>
        <v/>
      </c>
      <c r="AE34" s="76" t="str">
        <f>IF(SUM(AE30:AE33,AE26,AE19,AE18,AE13,AE9)=0,"",AL34/$J133)</f>
        <v/>
      </c>
      <c r="AF34" s="106"/>
      <c r="AG34" s="106"/>
      <c r="AH34" s="107"/>
      <c r="AI34" s="108"/>
      <c r="AJ34" s="82">
        <f>SUM(AJ30:AJ33,AJ26,AJ19,AJ18,AJ13,AJ9)</f>
        <v>0</v>
      </c>
      <c r="AK34" s="82">
        <f>SUM(AK30:AK33,AK26,AK19,AK18,AK13,AK9)</f>
        <v>0</v>
      </c>
      <c r="AL34" s="82">
        <f>SUM(AL30:AL33,AL26,AL19,AL18,AL13,AL9)</f>
        <v>0</v>
      </c>
      <c r="AM34" s="7"/>
      <c r="AN34" s="7"/>
      <c r="AO34" s="7"/>
      <c r="AP34" s="7"/>
      <c r="AQ34" s="7"/>
      <c r="AR34" s="7"/>
    </row>
    <row r="35" spans="1:44" ht="15.75" x14ac:dyDescent="0.2">
      <c r="A35" s="134"/>
      <c r="B35" s="134"/>
      <c r="C35" s="134"/>
      <c r="D35" s="134"/>
      <c r="E35" s="134"/>
      <c r="F35" s="109"/>
      <c r="G35" s="109"/>
      <c r="H35" s="109"/>
      <c r="I35" s="109"/>
      <c r="J35" s="109"/>
      <c r="K35" s="109"/>
      <c r="L35" s="110"/>
      <c r="M35" s="111"/>
      <c r="N35" s="112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4"/>
      <c r="AB35" s="114"/>
      <c r="AC35" s="7"/>
      <c r="AD35" s="114"/>
      <c r="AE35" s="114"/>
      <c r="AF35" s="115"/>
      <c r="AG35" s="116"/>
      <c r="AH35" s="117"/>
      <c r="AI35" s="118"/>
      <c r="AJ35" s="115"/>
      <c r="AK35" s="115"/>
      <c r="AL35" s="115"/>
      <c r="AM35" s="7"/>
      <c r="AN35" s="7"/>
      <c r="AO35" s="7"/>
      <c r="AP35" s="7"/>
      <c r="AQ35" s="7"/>
      <c r="AR35" s="7"/>
    </row>
    <row r="36" spans="1:44" ht="15.75" x14ac:dyDescent="0.2">
      <c r="A36" s="134"/>
      <c r="B36" s="134"/>
      <c r="C36" s="134"/>
      <c r="D36" s="134"/>
      <c r="E36" s="119"/>
      <c r="F36" s="119"/>
      <c r="G36" s="119"/>
      <c r="H36" s="119"/>
      <c r="I36" s="119"/>
      <c r="J36" s="119"/>
      <c r="K36" s="120"/>
      <c r="L36" s="137"/>
      <c r="M36" s="137"/>
      <c r="N36" s="137"/>
      <c r="O36" s="137"/>
      <c r="P36" s="137"/>
      <c r="Q36" s="137"/>
      <c r="R36" s="121"/>
      <c r="S36" s="121"/>
      <c r="T36" s="121"/>
      <c r="U36" s="121"/>
      <c r="V36" s="121"/>
      <c r="W36" s="121"/>
      <c r="X36" s="121"/>
      <c r="Y36" s="121"/>
      <c r="Z36" s="121"/>
      <c r="AA36" s="122"/>
      <c r="AB36" s="7"/>
      <c r="AC36" s="7"/>
      <c r="AD36" s="122"/>
      <c r="AE36" s="119"/>
      <c r="AF36" s="16"/>
      <c r="AG36" s="123"/>
      <c r="AH36" s="124"/>
      <c r="AI36" s="125"/>
      <c r="AJ36" s="16"/>
      <c r="AK36" s="16"/>
      <c r="AL36" s="16"/>
      <c r="AM36" s="119"/>
      <c r="AN36" s="119"/>
      <c r="AO36" s="119"/>
      <c r="AP36" s="119"/>
      <c r="AQ36" s="119"/>
      <c r="AR36" s="119"/>
    </row>
    <row r="37" spans="1:44" ht="15.75" x14ac:dyDescent="0.2">
      <c r="A37" s="134"/>
      <c r="B37" s="134"/>
      <c r="C37" s="134"/>
      <c r="D37" s="134"/>
      <c r="E37" s="7"/>
      <c r="F37" s="7"/>
      <c r="G37" s="7"/>
      <c r="H37" s="7"/>
      <c r="I37" s="7"/>
      <c r="J37" s="7"/>
      <c r="K37" s="119"/>
      <c r="L37" s="247" t="s">
        <v>132</v>
      </c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7"/>
      <c r="AG37" s="128"/>
      <c r="AH37" s="129"/>
      <c r="AI37" s="130"/>
      <c r="AJ37" s="7"/>
      <c r="AK37" s="7"/>
      <c r="AL37" s="7"/>
      <c r="AM37" s="7"/>
      <c r="AN37" s="7"/>
      <c r="AO37" s="7"/>
      <c r="AP37" s="7"/>
      <c r="AQ37" s="7"/>
      <c r="AR37" s="7"/>
    </row>
    <row r="38" spans="1:44" ht="15.75" customHeight="1" x14ac:dyDescent="0.2">
      <c r="A38" s="134"/>
      <c r="B38" s="134"/>
      <c r="C38" s="134"/>
      <c r="D38" s="134"/>
      <c r="E38" s="131"/>
      <c r="F38" s="131"/>
      <c r="G38" s="131"/>
      <c r="H38" s="131"/>
      <c r="I38" s="131"/>
      <c r="J38" s="131"/>
      <c r="K38" s="7"/>
      <c r="L38" s="137"/>
      <c r="M38" s="137"/>
      <c r="N38" s="137"/>
      <c r="O38" s="137"/>
      <c r="P38" s="137"/>
      <c r="Q38" s="137"/>
      <c r="R38" s="137"/>
      <c r="S38" s="132"/>
      <c r="T38" s="132"/>
      <c r="U38" s="132"/>
      <c r="V38" s="132"/>
      <c r="W38" s="132"/>
      <c r="X38" s="133"/>
      <c r="Y38" s="133"/>
      <c r="Z38" s="133"/>
      <c r="AA38" s="132"/>
      <c r="AB38" s="7"/>
      <c r="AC38" s="7"/>
      <c r="AD38" s="7"/>
      <c r="AE38" s="7"/>
      <c r="AF38" s="7"/>
      <c r="AG38" s="128"/>
      <c r="AH38" s="129"/>
      <c r="AI38" s="130"/>
      <c r="AJ38" s="7"/>
      <c r="AK38" s="7"/>
      <c r="AL38" s="7"/>
      <c r="AM38" s="7"/>
      <c r="AN38" s="7"/>
      <c r="AO38" s="7"/>
      <c r="AP38" s="7"/>
      <c r="AQ38" s="7"/>
      <c r="AR38" s="7"/>
    </row>
    <row r="39" spans="1:44" ht="14.25" customHeight="1" x14ac:dyDescent="0.2">
      <c r="A39" s="134"/>
      <c r="B39" s="134"/>
      <c r="C39" s="7"/>
      <c r="D39" s="7"/>
      <c r="E39" s="7"/>
      <c r="F39" s="7"/>
      <c r="G39" s="7"/>
      <c r="H39" s="7"/>
      <c r="I39" s="7"/>
      <c r="J39" s="7"/>
      <c r="K39" s="131"/>
      <c r="L39" s="135"/>
      <c r="M39" s="135"/>
      <c r="N39" s="136"/>
      <c r="O39" s="131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28"/>
      <c r="AH39" s="129"/>
      <c r="AI39" s="130"/>
      <c r="AJ39" s="7"/>
      <c r="AK39" s="7"/>
      <c r="AL39" s="7"/>
      <c r="AM39" s="7"/>
      <c r="AN39" s="7"/>
      <c r="AO39" s="7"/>
      <c r="AP39" s="7"/>
      <c r="AQ39" s="7"/>
      <c r="AR39" s="7"/>
    </row>
    <row r="40" spans="1:44" ht="14.25" hidden="1" customHeight="1" x14ac:dyDescent="0.2">
      <c r="A40" s="134"/>
      <c r="B40" s="134"/>
      <c r="C40" s="7"/>
      <c r="D40" s="7"/>
      <c r="E40" s="7"/>
      <c r="F40" s="7"/>
      <c r="G40" s="7"/>
      <c r="H40" s="7"/>
      <c r="I40" s="7"/>
      <c r="J40" s="7"/>
      <c r="K40" s="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7"/>
      <c r="AB40" s="7"/>
      <c r="AC40" s="7"/>
      <c r="AD40" s="7"/>
      <c r="AE40" s="7"/>
      <c r="AF40" s="7"/>
      <c r="AG40" s="128"/>
      <c r="AH40" s="129"/>
      <c r="AI40" s="130"/>
      <c r="AJ40" s="7"/>
      <c r="AK40" s="7"/>
      <c r="AL40" s="7"/>
      <c r="AM40" s="7"/>
      <c r="AN40" s="7"/>
      <c r="AO40" s="7"/>
      <c r="AP40" s="7"/>
      <c r="AQ40" s="7"/>
      <c r="AR40" s="7"/>
    </row>
    <row r="41" spans="1:44" ht="14.25" hidden="1" customHeight="1" x14ac:dyDescent="0.2">
      <c r="A41" s="134"/>
      <c r="B41" s="134"/>
      <c r="C41" s="7"/>
      <c r="D41" s="7"/>
      <c r="E41" s="7"/>
      <c r="F41" s="7"/>
      <c r="G41" s="7"/>
      <c r="H41" s="7"/>
      <c r="I41" s="7"/>
      <c r="J41" s="214"/>
      <c r="K41" s="214"/>
      <c r="L41" s="128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28"/>
      <c r="AH41" s="129"/>
      <c r="AI41" s="130"/>
      <c r="AJ41" s="7"/>
      <c r="AK41" s="7"/>
      <c r="AL41" s="7"/>
      <c r="AM41" s="7"/>
      <c r="AN41" s="7"/>
      <c r="AO41" s="7"/>
      <c r="AP41" s="7"/>
      <c r="AQ41" s="7"/>
      <c r="AR41" s="7"/>
    </row>
    <row r="42" spans="1:44" hidden="1" x14ac:dyDescent="0.2">
      <c r="A42" s="134"/>
      <c r="B42" s="134"/>
      <c r="C42" s="7"/>
      <c r="D42" s="7"/>
      <c r="E42" s="7"/>
      <c r="F42" s="7"/>
      <c r="G42" s="7"/>
      <c r="H42" s="7"/>
      <c r="I42" s="7"/>
      <c r="J42" s="7"/>
      <c r="K42" s="7"/>
      <c r="L42" s="128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28"/>
      <c r="AH42" s="129"/>
      <c r="AI42" s="130"/>
      <c r="AJ42" s="7"/>
      <c r="AK42" s="7"/>
      <c r="AL42" s="7"/>
      <c r="AM42" s="7"/>
      <c r="AN42" s="7"/>
      <c r="AO42" s="7"/>
      <c r="AP42" s="7"/>
      <c r="AQ42" s="7"/>
      <c r="AR42" s="7"/>
    </row>
    <row r="43" spans="1:44" hidden="1" x14ac:dyDescent="0.2">
      <c r="A43" s="134"/>
      <c r="B43" s="134"/>
      <c r="C43" s="7"/>
      <c r="D43" s="7"/>
      <c r="E43" s="7"/>
      <c r="F43" s="7"/>
      <c r="G43" s="7"/>
      <c r="H43" s="7"/>
      <c r="I43" s="7"/>
      <c r="J43" s="7"/>
      <c r="K43" s="7"/>
      <c r="L43" s="128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28"/>
      <c r="AH43" s="129"/>
      <c r="AI43" s="130"/>
      <c r="AJ43" s="7"/>
      <c r="AK43" s="7"/>
      <c r="AL43" s="7"/>
      <c r="AM43" s="7"/>
      <c r="AN43" s="7"/>
      <c r="AO43" s="7"/>
      <c r="AP43" s="7"/>
      <c r="AQ43" s="7"/>
      <c r="AR43" s="7"/>
    </row>
    <row r="44" spans="1:44" hidden="1" x14ac:dyDescent="0.2">
      <c r="A44" s="134"/>
      <c r="B44" s="134"/>
      <c r="C44" s="7"/>
      <c r="D44" s="7"/>
      <c r="E44" s="7"/>
      <c r="F44" s="7"/>
      <c r="G44" s="7"/>
      <c r="H44" s="7"/>
      <c r="I44" s="7"/>
      <c r="J44" s="7"/>
      <c r="K44" s="7"/>
      <c r="L44" s="128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128"/>
      <c r="AH44" s="129"/>
      <c r="AI44" s="130"/>
      <c r="AJ44" s="7"/>
      <c r="AK44" s="7"/>
      <c r="AL44" s="7"/>
      <c r="AM44" s="7"/>
      <c r="AN44" s="7"/>
      <c r="AO44" s="7"/>
      <c r="AP44" s="7"/>
      <c r="AQ44" s="7"/>
      <c r="AR44" s="7"/>
    </row>
    <row r="45" spans="1:44" hidden="1" x14ac:dyDescent="0.2">
      <c r="A45" s="134"/>
      <c r="B45" s="134"/>
      <c r="C45" s="7"/>
      <c r="D45" s="7"/>
      <c r="E45" s="7"/>
      <c r="F45" s="7"/>
      <c r="G45" s="7"/>
      <c r="H45" s="7"/>
      <c r="I45" s="7"/>
      <c r="J45" s="7"/>
      <c r="K45" s="7"/>
      <c r="L45" s="128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128"/>
      <c r="AH45" s="129"/>
      <c r="AI45" s="130"/>
      <c r="AJ45" s="7"/>
      <c r="AK45" s="7"/>
      <c r="AL45" s="7"/>
      <c r="AM45" s="7"/>
      <c r="AN45" s="7"/>
      <c r="AO45" s="7"/>
      <c r="AP45" s="7"/>
      <c r="AQ45" s="7"/>
      <c r="AR45" s="7"/>
    </row>
    <row r="46" spans="1:44" hidden="1" x14ac:dyDescent="0.2">
      <c r="A46" s="134"/>
      <c r="B46" s="134"/>
      <c r="C46" s="7"/>
      <c r="D46" s="7"/>
      <c r="E46" s="7"/>
      <c r="F46" s="7"/>
      <c r="G46" s="7"/>
      <c r="H46" s="7"/>
      <c r="I46" s="7"/>
      <c r="J46" s="7"/>
      <c r="K46" s="7"/>
      <c r="L46" s="128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128"/>
      <c r="AH46" s="129"/>
      <c r="AI46" s="130"/>
      <c r="AJ46" s="7"/>
      <c r="AK46" s="7"/>
      <c r="AL46" s="7"/>
      <c r="AM46" s="7"/>
      <c r="AN46" s="7"/>
      <c r="AO46" s="7"/>
      <c r="AP46" s="7"/>
      <c r="AQ46" s="7"/>
      <c r="AR46" s="7"/>
    </row>
    <row r="47" spans="1:44" hidden="1" x14ac:dyDescent="0.2">
      <c r="A47" s="134"/>
      <c r="B47" s="134"/>
      <c r="C47" s="7"/>
      <c r="D47" s="7"/>
      <c r="E47" s="7"/>
      <c r="F47" s="7"/>
      <c r="G47" s="7"/>
      <c r="H47" s="7"/>
      <c r="I47" s="7"/>
      <c r="J47" s="7"/>
      <c r="K47" s="7"/>
      <c r="L47" s="128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128"/>
      <c r="AH47" s="129"/>
      <c r="AI47" s="130"/>
      <c r="AJ47" s="7"/>
      <c r="AK47" s="7"/>
      <c r="AL47" s="7"/>
      <c r="AM47" s="7"/>
      <c r="AN47" s="7"/>
      <c r="AO47" s="7"/>
      <c r="AP47" s="7"/>
      <c r="AQ47" s="7"/>
      <c r="AR47" s="7"/>
    </row>
    <row r="48" spans="1:44" hidden="1" x14ac:dyDescent="0.2">
      <c r="A48" s="134"/>
      <c r="B48" s="134"/>
      <c r="C48" s="7"/>
      <c r="D48" s="7"/>
      <c r="E48" s="7"/>
      <c r="F48" s="7"/>
      <c r="G48" s="7"/>
      <c r="H48" s="7"/>
      <c r="I48" s="7"/>
      <c r="J48" s="7"/>
      <c r="K48" s="7"/>
      <c r="L48" s="128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128"/>
      <c r="AH48" s="129"/>
      <c r="AI48" s="130"/>
      <c r="AJ48" s="7"/>
      <c r="AK48" s="7"/>
      <c r="AL48" s="7"/>
      <c r="AM48" s="7"/>
      <c r="AN48" s="7"/>
      <c r="AO48" s="7"/>
      <c r="AP48" s="7"/>
      <c r="AQ48" s="7"/>
      <c r="AR48" s="7"/>
    </row>
    <row r="49" spans="1:44" hidden="1" x14ac:dyDescent="0.2">
      <c r="A49" s="134"/>
      <c r="B49" s="134"/>
      <c r="C49" s="7"/>
      <c r="D49" s="7"/>
      <c r="E49" s="7"/>
      <c r="F49" s="7"/>
      <c r="G49" s="7"/>
      <c r="H49" s="7"/>
      <c r="I49" s="7"/>
      <c r="J49" s="7"/>
      <c r="K49" s="7"/>
      <c r="L49" s="128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128"/>
      <c r="AH49" s="129"/>
      <c r="AI49" s="130"/>
      <c r="AJ49" s="7"/>
      <c r="AK49" s="7"/>
      <c r="AL49" s="7"/>
      <c r="AM49" s="7"/>
      <c r="AN49" s="7"/>
      <c r="AO49" s="7"/>
      <c r="AP49" s="7"/>
      <c r="AQ49" s="7"/>
      <c r="AR49" s="7"/>
    </row>
    <row r="50" spans="1:44" ht="15.75" hidden="1" x14ac:dyDescent="0.2">
      <c r="A50" s="134"/>
      <c r="B50" s="134"/>
      <c r="C50" s="7"/>
      <c r="D50" s="7"/>
      <c r="E50" s="7"/>
      <c r="F50" s="7"/>
      <c r="G50" s="7"/>
      <c r="H50" s="7"/>
      <c r="I50" s="7"/>
      <c r="J50" s="7"/>
      <c r="K50" s="7"/>
      <c r="L50" s="138" t="s">
        <v>2</v>
      </c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8" t="s">
        <v>3</v>
      </c>
      <c r="AC50" s="8"/>
      <c r="AD50" s="8"/>
      <c r="AE50" s="8"/>
      <c r="AF50" s="7"/>
      <c r="AG50" s="128"/>
      <c r="AH50" s="129"/>
      <c r="AI50" s="130"/>
      <c r="AJ50" s="7"/>
      <c r="AK50" s="7"/>
      <c r="AL50" s="7"/>
      <c r="AM50" s="7"/>
      <c r="AN50" s="7"/>
      <c r="AO50" s="7"/>
      <c r="AP50" s="7"/>
      <c r="AQ50" s="7"/>
      <c r="AR50" s="7"/>
    </row>
    <row r="51" spans="1:44" ht="15.75" hidden="1" x14ac:dyDescent="0.2">
      <c r="A51" s="134"/>
      <c r="B51" s="134"/>
      <c r="C51" s="7"/>
      <c r="D51" s="7"/>
      <c r="E51" s="7"/>
      <c r="F51" s="7"/>
      <c r="G51" s="7"/>
      <c r="H51" s="7"/>
      <c r="I51" s="7"/>
      <c r="J51" s="7"/>
      <c r="K51" s="7"/>
      <c r="L51" s="139">
        <f>L2</f>
        <v>2017</v>
      </c>
      <c r="M51" s="7"/>
      <c r="N51" s="16"/>
      <c r="O51" s="16"/>
      <c r="P51" s="16"/>
      <c r="Q51" s="16"/>
      <c r="R51" s="16"/>
      <c r="S51" s="16"/>
      <c r="T51" s="16"/>
      <c r="U51" s="16"/>
      <c r="V51" s="17" t="s">
        <v>4</v>
      </c>
      <c r="W51" s="17" t="s">
        <v>4</v>
      </c>
      <c r="X51" s="18">
        <f>X2</f>
        <v>0</v>
      </c>
      <c r="Y51" s="18"/>
      <c r="Z51" s="18"/>
      <c r="AA51" s="16"/>
      <c r="AB51" s="20"/>
      <c r="AC51" s="20"/>
      <c r="AD51" s="20"/>
      <c r="AE51" s="20"/>
      <c r="AF51" s="7"/>
      <c r="AG51" s="128"/>
      <c r="AH51" s="129"/>
      <c r="AI51" s="130"/>
      <c r="AJ51" s="7"/>
      <c r="AK51" s="7"/>
      <c r="AL51" s="7"/>
      <c r="AM51" s="7"/>
      <c r="AN51" s="7"/>
      <c r="AO51" s="7"/>
      <c r="AP51" s="7"/>
      <c r="AQ51" s="7"/>
      <c r="AR51" s="7"/>
    </row>
    <row r="52" spans="1:44" ht="15.75" hidden="1" x14ac:dyDescent="0.2">
      <c r="A52" s="134"/>
      <c r="B52" s="134"/>
      <c r="C52" s="7"/>
      <c r="D52" s="7"/>
      <c r="E52" s="7"/>
      <c r="F52" s="7"/>
      <c r="G52" s="7"/>
      <c r="H52" s="7"/>
      <c r="I52" s="7"/>
      <c r="J52" s="7"/>
      <c r="K52" s="7"/>
      <c r="L52" s="140"/>
      <c r="M52" s="29"/>
      <c r="N52" s="16"/>
      <c r="O52" s="16"/>
      <c r="P52" s="16"/>
      <c r="Q52" s="16"/>
      <c r="R52" s="16"/>
      <c r="S52" s="16"/>
      <c r="T52" s="16"/>
      <c r="U52" s="16"/>
      <c r="V52" s="17" t="s">
        <v>9</v>
      </c>
      <c r="W52" s="17" t="s">
        <v>9</v>
      </c>
      <c r="X52" s="18">
        <f>X3</f>
        <v>0</v>
      </c>
      <c r="Y52" s="18"/>
      <c r="Z52" s="18"/>
      <c r="AA52" s="16"/>
      <c r="AB52" s="141">
        <f>$AB$3</f>
        <v>0</v>
      </c>
      <c r="AC52" s="31"/>
      <c r="AD52" s="31"/>
      <c r="AE52" s="31"/>
      <c r="AF52" s="7"/>
      <c r="AG52" s="128"/>
      <c r="AH52" s="129"/>
      <c r="AI52" s="130"/>
      <c r="AJ52" s="7"/>
      <c r="AK52" s="7"/>
      <c r="AL52" s="7"/>
      <c r="AM52" s="7"/>
      <c r="AN52" s="7"/>
      <c r="AO52" s="7"/>
      <c r="AP52" s="7"/>
      <c r="AQ52" s="7"/>
      <c r="AR52" s="7"/>
    </row>
    <row r="53" spans="1:44" ht="15.75" hidden="1" x14ac:dyDescent="0.2">
      <c r="A53" s="134"/>
      <c r="B53" s="134"/>
      <c r="C53" s="7"/>
      <c r="D53" s="7"/>
      <c r="E53" s="7"/>
      <c r="F53" s="7"/>
      <c r="G53" s="7"/>
      <c r="H53" s="7"/>
      <c r="I53" s="7"/>
      <c r="J53" s="7"/>
      <c r="K53" s="7"/>
      <c r="L53" s="142" t="s">
        <v>83</v>
      </c>
      <c r="M53" s="143"/>
      <c r="N53" s="144"/>
      <c r="O53" s="144"/>
      <c r="P53" s="144"/>
      <c r="Q53" s="144"/>
      <c r="R53" s="144"/>
      <c r="S53" s="144"/>
      <c r="T53" s="144"/>
      <c r="U53" s="145"/>
      <c r="V53" s="17" t="s">
        <v>10</v>
      </c>
      <c r="W53" s="17" t="s">
        <v>10</v>
      </c>
      <c r="X53" s="18">
        <f>X4</f>
        <v>0</v>
      </c>
      <c r="Y53" s="18"/>
      <c r="Z53" s="18"/>
      <c r="AA53" s="16"/>
      <c r="AB53" s="33"/>
      <c r="AC53" s="33"/>
      <c r="AD53" s="34"/>
      <c r="AE53" s="33"/>
      <c r="AF53" s="7"/>
      <c r="AG53" s="128"/>
      <c r="AH53" s="129"/>
      <c r="AI53" s="130"/>
      <c r="AJ53" s="7"/>
      <c r="AK53" s="7"/>
      <c r="AL53" s="7"/>
      <c r="AM53" s="7"/>
      <c r="AN53" s="7"/>
      <c r="AO53" s="7"/>
      <c r="AP53" s="7"/>
      <c r="AQ53" s="7"/>
      <c r="AR53" s="7"/>
    </row>
    <row r="54" spans="1:44" hidden="1" x14ac:dyDescent="0.2">
      <c r="A54" s="134"/>
      <c r="B54" s="134"/>
      <c r="C54" s="7"/>
      <c r="D54" s="7"/>
      <c r="E54" s="7"/>
      <c r="F54" s="7"/>
      <c r="G54" s="7"/>
      <c r="H54" s="7"/>
      <c r="I54" s="7"/>
      <c r="J54" s="7"/>
      <c r="K54" s="7"/>
      <c r="L54" s="146" t="s">
        <v>13</v>
      </c>
      <c r="M54" s="147"/>
      <c r="N54" s="148" t="s">
        <v>14</v>
      </c>
      <c r="O54" s="149"/>
      <c r="P54" s="150"/>
      <c r="Q54" s="150"/>
      <c r="R54" s="150"/>
      <c r="S54" s="150"/>
      <c r="T54" s="150"/>
      <c r="U54" s="150"/>
      <c r="V54" s="150"/>
      <c r="W54" s="150"/>
      <c r="X54" s="151"/>
      <c r="Y54" s="152"/>
      <c r="Z54" s="152"/>
      <c r="AA54" s="7"/>
      <c r="AB54" s="7"/>
      <c r="AC54" s="7"/>
      <c r="AD54" s="7"/>
      <c r="AE54" s="7"/>
      <c r="AF54" s="7"/>
      <c r="AG54" s="128"/>
      <c r="AH54" s="129"/>
      <c r="AI54" s="130"/>
      <c r="AJ54" s="7"/>
      <c r="AK54" s="7"/>
      <c r="AL54" s="7"/>
      <c r="AM54" s="7"/>
      <c r="AN54" s="7"/>
      <c r="AO54" s="7"/>
      <c r="AP54" s="7"/>
      <c r="AQ54" s="7"/>
      <c r="AR54" s="7"/>
    </row>
    <row r="55" spans="1:44" ht="14.25" hidden="1" customHeight="1" x14ac:dyDescent="0.2">
      <c r="A55" s="134"/>
      <c r="B55" s="134"/>
      <c r="C55" s="7"/>
      <c r="D55" s="7"/>
      <c r="E55" s="7"/>
      <c r="F55" s="7"/>
      <c r="G55" s="7"/>
      <c r="H55" s="7"/>
      <c r="I55" s="7"/>
      <c r="J55" s="7"/>
      <c r="K55" s="7"/>
      <c r="L55" s="244"/>
      <c r="M55" s="245"/>
      <c r="N55" s="256" t="s">
        <v>25</v>
      </c>
      <c r="O55" s="256" t="s">
        <v>26</v>
      </c>
      <c r="P55" s="256" t="s">
        <v>27</v>
      </c>
      <c r="Q55" s="263" t="s">
        <v>28</v>
      </c>
      <c r="R55" s="263" t="s">
        <v>29</v>
      </c>
      <c r="S55" s="263" t="s">
        <v>30</v>
      </c>
      <c r="T55" s="253" t="s">
        <v>127</v>
      </c>
      <c r="U55" s="251" t="s">
        <v>31</v>
      </c>
      <c r="V55" s="251" t="s">
        <v>31</v>
      </c>
      <c r="W55" s="251" t="s">
        <v>31</v>
      </c>
      <c r="X55" s="256" t="s">
        <v>32</v>
      </c>
      <c r="Y55" s="251" t="s">
        <v>31</v>
      </c>
      <c r="Z55" s="251" t="s">
        <v>31</v>
      </c>
      <c r="AA55" s="7"/>
      <c r="AB55" s="7"/>
      <c r="AC55" s="7"/>
      <c r="AD55" s="7"/>
      <c r="AE55" s="7"/>
      <c r="AF55" s="7"/>
      <c r="AG55" s="128"/>
      <c r="AH55" s="129"/>
      <c r="AI55" s="130"/>
      <c r="AJ55" s="7"/>
      <c r="AK55" s="7"/>
      <c r="AL55" s="7"/>
      <c r="AM55" s="7"/>
      <c r="AN55" s="7"/>
      <c r="AO55" s="7"/>
      <c r="AP55" s="7"/>
      <c r="AQ55" s="7"/>
      <c r="AR55" s="7"/>
    </row>
    <row r="56" spans="1:44" ht="38.25" hidden="1" x14ac:dyDescent="0.2">
      <c r="A56" s="134"/>
      <c r="B56" s="134"/>
      <c r="C56" s="7"/>
      <c r="D56" s="7"/>
      <c r="E56" s="7"/>
      <c r="F56" s="7"/>
      <c r="G56" s="7"/>
      <c r="H56" s="7"/>
      <c r="I56" s="7"/>
      <c r="J56" s="7"/>
      <c r="K56" s="7"/>
      <c r="L56" s="63" t="s">
        <v>37</v>
      </c>
      <c r="M56" s="64" t="s">
        <v>38</v>
      </c>
      <c r="N56" s="257"/>
      <c r="O56" s="257"/>
      <c r="P56" s="257"/>
      <c r="Q56" s="264"/>
      <c r="R56" s="264"/>
      <c r="S56" s="264"/>
      <c r="T56" s="254"/>
      <c r="U56" s="255"/>
      <c r="V56" s="255"/>
      <c r="W56" s="255"/>
      <c r="X56" s="257"/>
      <c r="Y56" s="252"/>
      <c r="Z56" s="252"/>
      <c r="AA56" s="7"/>
      <c r="AB56" s="7"/>
      <c r="AC56" s="7"/>
      <c r="AD56" s="7"/>
      <c r="AE56" s="7"/>
      <c r="AF56" s="7"/>
      <c r="AG56" s="153" t="s">
        <v>86</v>
      </c>
      <c r="AH56" s="154" t="s">
        <v>87</v>
      </c>
      <c r="AI56" s="155"/>
      <c r="AJ56" s="7"/>
      <c r="AK56" s="7"/>
      <c r="AL56" s="7"/>
      <c r="AM56" s="7"/>
      <c r="AN56" s="7"/>
      <c r="AO56" s="7"/>
      <c r="AP56" s="7"/>
      <c r="AQ56" s="7"/>
      <c r="AR56" s="7"/>
    </row>
    <row r="57" spans="1:44" hidden="1" x14ac:dyDescent="0.2">
      <c r="A57" s="134"/>
      <c r="B57" s="134"/>
      <c r="C57" s="7"/>
      <c r="D57" s="7"/>
      <c r="E57" s="7"/>
      <c r="F57" s="7"/>
      <c r="G57" s="7"/>
      <c r="H57" s="7"/>
      <c r="I57" s="7"/>
      <c r="J57" s="7"/>
      <c r="K57" s="7"/>
      <c r="L57" s="76" t="str">
        <f>IF(OR(ISNUMBER(L58),ISNUMBER(L59),ISNUMBER(L60)),SUM(L58:L60),"")</f>
        <v/>
      </c>
      <c r="M57" s="76" t="str">
        <f t="shared" ref="M57:X57" si="23">IF(OR(ISNUMBER(M58),ISNUMBER(M59),ISNUMBER(M60)),SUM(M58:M60),"")</f>
        <v/>
      </c>
      <c r="N57" s="76" t="str">
        <f t="shared" si="23"/>
        <v/>
      </c>
      <c r="O57" s="156" t="str">
        <f t="shared" si="23"/>
        <v/>
      </c>
      <c r="P57" s="156" t="str">
        <f t="shared" si="23"/>
        <v/>
      </c>
      <c r="Q57" s="156" t="str">
        <f t="shared" si="23"/>
        <v/>
      </c>
      <c r="R57" s="156" t="str">
        <f t="shared" si="23"/>
        <v/>
      </c>
      <c r="S57" s="156" t="str">
        <f t="shared" si="23"/>
        <v/>
      </c>
      <c r="T57" s="156" t="str">
        <f t="shared" si="23"/>
        <v/>
      </c>
      <c r="U57" s="156" t="str">
        <f t="shared" si="23"/>
        <v/>
      </c>
      <c r="V57" s="156" t="str">
        <f t="shared" si="23"/>
        <v/>
      </c>
      <c r="W57" s="156" t="str">
        <f t="shared" si="23"/>
        <v/>
      </c>
      <c r="X57" s="77" t="str">
        <f t="shared" si="23"/>
        <v/>
      </c>
      <c r="Y57" s="157"/>
      <c r="Z57" s="157"/>
      <c r="AA57" s="7"/>
      <c r="AB57" s="7"/>
      <c r="AC57" s="7"/>
      <c r="AD57" s="7"/>
      <c r="AE57" s="7"/>
      <c r="AF57" s="158"/>
      <c r="AG57" s="159">
        <f t="shared" ref="AG57:AG82" si="24">SUM(L57:X57)</f>
        <v>0</v>
      </c>
      <c r="AH57" s="160">
        <f>AH108</f>
        <v>0</v>
      </c>
      <c r="AI57" s="130"/>
      <c r="AJ57" s="7"/>
      <c r="AK57" s="7"/>
      <c r="AL57" s="7"/>
      <c r="AM57" s="7"/>
      <c r="AN57" s="7"/>
      <c r="AO57" s="7"/>
      <c r="AP57" s="7"/>
      <c r="AQ57" s="7"/>
      <c r="AR57" s="7"/>
    </row>
    <row r="58" spans="1:44" hidden="1" x14ac:dyDescent="0.2">
      <c r="A58" s="134"/>
      <c r="B58" s="134"/>
      <c r="C58" s="7"/>
      <c r="D58" s="7"/>
      <c r="E58" s="7"/>
      <c r="F58" s="7"/>
      <c r="G58" s="7"/>
      <c r="H58" s="7"/>
      <c r="I58" s="7"/>
      <c r="J58" s="7"/>
      <c r="K58" s="7"/>
      <c r="L58" s="161" t="str">
        <f t="shared" ref="L58:M60" si="25">IF(ISBLANK(L10),"",L10)</f>
        <v/>
      </c>
      <c r="M58" s="161" t="str">
        <f t="shared" si="25"/>
        <v/>
      </c>
      <c r="N58" s="161" t="str">
        <f>IF(ISBLANK(N10),"",(N10*$AI$11))</f>
        <v/>
      </c>
      <c r="O58" s="161" t="str">
        <f>IF(ISBLANK(O10),"",(O10*$AI$12))</f>
        <v/>
      </c>
      <c r="P58" s="161" t="str">
        <f>IF(ISBLANK(P10),"",(P10*$AI$13))</f>
        <v/>
      </c>
      <c r="Q58" s="161" t="str">
        <f>IF(ISBLANK(Q10),"",(Q10*$AI$14))</f>
        <v/>
      </c>
      <c r="R58" s="161" t="str">
        <f>IF(ISBLANK(R10),"",(R10*$AI$15))</f>
        <v/>
      </c>
      <c r="S58" s="161" t="str">
        <f>IF(ISBLANK(S10),"",(S10*$AI$16))</f>
        <v/>
      </c>
      <c r="T58" s="161" t="str">
        <f>IF(ISBLANK(T10),"",(T10*$AI$17))</f>
        <v/>
      </c>
      <c r="U58" s="161" t="str">
        <f>IF(ISBLANK(U10),"",(U10*$AI$18))</f>
        <v/>
      </c>
      <c r="V58" s="161" t="str">
        <f>IF(ISBLANK(V10),"",(V10*$AI$19))</f>
        <v/>
      </c>
      <c r="W58" s="161" t="str">
        <f>IF(ISBLANK(W10),"",(W10*$AI$20))</f>
        <v/>
      </c>
      <c r="X58" s="161" t="str">
        <f>IF(ISBLANK(X10),"",(X10*$AI$21))</f>
        <v/>
      </c>
      <c r="Y58" s="162"/>
      <c r="Z58" s="162"/>
      <c r="AA58" s="7"/>
      <c r="AB58" s="7"/>
      <c r="AC58" s="7"/>
      <c r="AD58" s="7"/>
      <c r="AE58" s="7"/>
      <c r="AF58" s="7"/>
      <c r="AG58" s="163">
        <f t="shared" si="24"/>
        <v>0</v>
      </c>
      <c r="AH58" s="160">
        <f t="shared" ref="AH58:AH82" si="26">AH109</f>
        <v>0</v>
      </c>
      <c r="AI58" s="130"/>
      <c r="AJ58" s="7"/>
      <c r="AK58" s="7"/>
      <c r="AL58" s="7"/>
      <c r="AM58" s="7"/>
      <c r="AN58" s="7"/>
      <c r="AO58" s="7"/>
      <c r="AP58" s="7"/>
      <c r="AQ58" s="7"/>
      <c r="AR58" s="7"/>
    </row>
    <row r="59" spans="1:44" hidden="1" x14ac:dyDescent="0.2">
      <c r="A59" s="134"/>
      <c r="B59" s="134"/>
      <c r="C59" s="7"/>
      <c r="D59" s="7"/>
      <c r="E59" s="7"/>
      <c r="F59" s="7"/>
      <c r="G59" s="7"/>
      <c r="H59" s="7"/>
      <c r="I59" s="7"/>
      <c r="J59" s="7"/>
      <c r="K59" s="7"/>
      <c r="L59" s="161" t="str">
        <f t="shared" si="25"/>
        <v/>
      </c>
      <c r="M59" s="161" t="str">
        <f t="shared" si="25"/>
        <v/>
      </c>
      <c r="N59" s="161" t="str">
        <f>IF(ISBLANK(N11),"",(N11*$AI$11))</f>
        <v/>
      </c>
      <c r="O59" s="161" t="str">
        <f>IF(ISBLANK(O11),"",(O11*$AI$12))</f>
        <v/>
      </c>
      <c r="P59" s="164" t="str">
        <f>IF(ISBLANK(P11),"",(P11*$AI$13))</f>
        <v/>
      </c>
      <c r="Q59" s="161" t="str">
        <f>IF(ISBLANK(Q11),"",(Q11*$AI$14))</f>
        <v/>
      </c>
      <c r="R59" s="161" t="str">
        <f>IF(ISBLANK(R11),"",(R11*$AI$15))</f>
        <v/>
      </c>
      <c r="S59" s="161" t="str">
        <f>IF(ISBLANK(S11),"",(S11*$AI$16))</f>
        <v/>
      </c>
      <c r="T59" s="165" t="str">
        <f>IF(ISBLANK(T11),"",(T11*$AI$17))</f>
        <v/>
      </c>
      <c r="U59" s="161" t="str">
        <f>IF(ISBLANK(U11),"",(U11*$AI$18))</f>
        <v/>
      </c>
      <c r="V59" s="161" t="str">
        <f>IF(ISBLANK(V11),"",(V11*$AI$19))</f>
        <v/>
      </c>
      <c r="W59" s="161" t="str">
        <f>IF(ISBLANK(W11),"",(W11*$AI$20))</f>
        <v/>
      </c>
      <c r="X59" s="161" t="str">
        <f>IF(ISBLANK(X11),"",(X11*$AI$21))</f>
        <v/>
      </c>
      <c r="Y59" s="162"/>
      <c r="Z59" s="162"/>
      <c r="AA59" s="7"/>
      <c r="AB59" s="7"/>
      <c r="AC59" s="7"/>
      <c r="AD59" s="7"/>
      <c r="AE59" s="7"/>
      <c r="AF59" s="7"/>
      <c r="AG59" s="163">
        <f t="shared" si="24"/>
        <v>0</v>
      </c>
      <c r="AH59" s="160">
        <f t="shared" si="26"/>
        <v>0</v>
      </c>
      <c r="AI59" s="130"/>
      <c r="AJ59" s="7"/>
      <c r="AK59" s="7"/>
      <c r="AL59" s="7"/>
      <c r="AM59" s="7"/>
      <c r="AN59" s="7"/>
      <c r="AO59" s="7"/>
      <c r="AP59" s="7"/>
      <c r="AQ59" s="7"/>
      <c r="AR59" s="7"/>
    </row>
    <row r="60" spans="1:44" hidden="1" x14ac:dyDescent="0.2">
      <c r="A60" s="134"/>
      <c r="B60" s="134"/>
      <c r="C60" s="7"/>
      <c r="D60" s="7"/>
      <c r="E60" s="7"/>
      <c r="F60" s="7"/>
      <c r="G60" s="7"/>
      <c r="H60" s="7"/>
      <c r="I60" s="7"/>
      <c r="J60" s="7"/>
      <c r="K60" s="7"/>
      <c r="L60" s="161" t="str">
        <f t="shared" si="25"/>
        <v/>
      </c>
      <c r="M60" s="161" t="str">
        <f t="shared" si="25"/>
        <v/>
      </c>
      <c r="N60" s="161" t="str">
        <f>IF(ISBLANK(N12),"",(N12*$AI$11))</f>
        <v/>
      </c>
      <c r="O60" s="161" t="str">
        <f>IF(ISBLANK(O12),"",(O12*$AI$12))</f>
        <v/>
      </c>
      <c r="P60" s="164" t="str">
        <f>IF(ISBLANK(P12),"",(P12*$AI$13))</f>
        <v/>
      </c>
      <c r="Q60" s="161" t="str">
        <f>IF(ISBLANK(Q12),"",(Q12*$AI$14))</f>
        <v/>
      </c>
      <c r="R60" s="161" t="str">
        <f>IF(ISBLANK(R12),"",(R12*$AI$15))</f>
        <v/>
      </c>
      <c r="S60" s="161" t="str">
        <f>IF(ISBLANK(S12),"",(S12*$AI$16))</f>
        <v/>
      </c>
      <c r="T60" s="165" t="str">
        <f>IF(ISBLANK(T12),"",(T12*$AI$17))</f>
        <v/>
      </c>
      <c r="U60" s="161" t="str">
        <f>IF(ISBLANK(U12),"",(U12*$AI$18))</f>
        <v/>
      </c>
      <c r="V60" s="161" t="str">
        <f>IF(ISBLANK(V12),"",(V12*$AI$19))</f>
        <v/>
      </c>
      <c r="W60" s="161" t="str">
        <f>IF(ISBLANK(W12),"",(W12*$AI$20))</f>
        <v/>
      </c>
      <c r="X60" s="161" t="str">
        <f>IF(ISBLANK(X12),"",(X12*$AI$21))</f>
        <v/>
      </c>
      <c r="Y60" s="162"/>
      <c r="Z60" s="162"/>
      <c r="AA60" s="7"/>
      <c r="AB60" s="7"/>
      <c r="AC60" s="7"/>
      <c r="AD60" s="7"/>
      <c r="AE60" s="7"/>
      <c r="AF60" s="7"/>
      <c r="AG60" s="163">
        <f t="shared" si="24"/>
        <v>0</v>
      </c>
      <c r="AH60" s="160">
        <f t="shared" si="26"/>
        <v>0</v>
      </c>
      <c r="AI60" s="130"/>
      <c r="AJ60" s="7"/>
      <c r="AK60" s="7"/>
      <c r="AL60" s="7"/>
      <c r="AM60" s="7"/>
      <c r="AN60" s="7"/>
      <c r="AO60" s="7"/>
      <c r="AP60" s="7"/>
      <c r="AQ60" s="7"/>
      <c r="AR60" s="7"/>
    </row>
    <row r="61" spans="1:44" hidden="1" x14ac:dyDescent="0.2">
      <c r="A61" s="134"/>
      <c r="B61" s="134"/>
      <c r="C61" s="7"/>
      <c r="D61" s="7"/>
      <c r="E61" s="7"/>
      <c r="F61" s="7"/>
      <c r="G61" s="7"/>
      <c r="H61" s="7"/>
      <c r="I61" s="7"/>
      <c r="J61" s="7"/>
      <c r="K61" s="7"/>
      <c r="L61" s="76" t="str">
        <f>IF(OR(ISNUMBER(L62),ISNUMBER(L63),ISNUMBER(L64),ISNUMBER(L65)),SUM(L62:L65),"")</f>
        <v/>
      </c>
      <c r="M61" s="76" t="str">
        <f t="shared" ref="M61:X61" si="27">IF(OR(ISNUMBER(M62),ISNUMBER(M63),ISNUMBER(M64),ISNUMBER(M65)),SUM(M62:M65),"")</f>
        <v/>
      </c>
      <c r="N61" s="76" t="str">
        <f t="shared" si="27"/>
        <v/>
      </c>
      <c r="O61" s="77" t="str">
        <f t="shared" si="27"/>
        <v/>
      </c>
      <c r="P61" s="77" t="str">
        <f t="shared" si="27"/>
        <v/>
      </c>
      <c r="Q61" s="77" t="str">
        <f t="shared" si="27"/>
        <v/>
      </c>
      <c r="R61" s="77" t="str">
        <f t="shared" si="27"/>
        <v/>
      </c>
      <c r="S61" s="77" t="str">
        <f t="shared" si="27"/>
        <v/>
      </c>
      <c r="T61" s="77" t="str">
        <f t="shared" si="27"/>
        <v/>
      </c>
      <c r="U61" s="77" t="str">
        <f t="shared" si="27"/>
        <v/>
      </c>
      <c r="V61" s="77" t="str">
        <f t="shared" si="27"/>
        <v/>
      </c>
      <c r="W61" s="77" t="str">
        <f t="shared" si="27"/>
        <v/>
      </c>
      <c r="X61" s="77" t="str">
        <f t="shared" si="27"/>
        <v/>
      </c>
      <c r="Y61" s="157"/>
      <c r="Z61" s="157"/>
      <c r="AA61" s="7"/>
      <c r="AB61" s="7"/>
      <c r="AC61" s="7"/>
      <c r="AD61" s="7"/>
      <c r="AE61" s="7"/>
      <c r="AF61" s="158"/>
      <c r="AG61" s="159">
        <f t="shared" si="24"/>
        <v>0</v>
      </c>
      <c r="AH61" s="160">
        <f t="shared" si="26"/>
        <v>0</v>
      </c>
      <c r="AI61" s="130"/>
      <c r="AJ61" s="7"/>
      <c r="AK61" s="7"/>
      <c r="AL61" s="7"/>
      <c r="AM61" s="7"/>
      <c r="AN61" s="7"/>
      <c r="AO61" s="7"/>
      <c r="AP61" s="7"/>
      <c r="AQ61" s="7"/>
      <c r="AR61" s="7"/>
    </row>
    <row r="62" spans="1:44" hidden="1" x14ac:dyDescent="0.2">
      <c r="A62" s="134"/>
      <c r="B62" s="134"/>
      <c r="C62" s="7"/>
      <c r="D62" s="7"/>
      <c r="E62" s="7"/>
      <c r="F62" s="7"/>
      <c r="G62" s="7"/>
      <c r="H62" s="7"/>
      <c r="I62" s="7"/>
      <c r="J62" s="7"/>
      <c r="K62" s="7"/>
      <c r="L62" s="85" t="str">
        <f t="shared" ref="L62:M66" si="28">IF(ISBLANK(L14),"",L14)</f>
        <v/>
      </c>
      <c r="M62" s="85" t="str">
        <f t="shared" si="28"/>
        <v/>
      </c>
      <c r="N62" s="85" t="str">
        <f>IF(ISBLANK(N14),"",(N14*$AI$11))</f>
        <v/>
      </c>
      <c r="O62" s="86" t="str">
        <f>IF(ISBLANK(O14),"",(O14*$AI$12))</f>
        <v/>
      </c>
      <c r="P62" s="86" t="str">
        <f>IF(ISBLANK(P14),"",(P14*$AI$13))</f>
        <v/>
      </c>
      <c r="Q62" s="86" t="str">
        <f>IF(ISBLANK(Q14),"",(Q14*$AI$14))</f>
        <v/>
      </c>
      <c r="R62" s="86" t="str">
        <f>IF(ISBLANK(R14),"",(R14*$AI$15))</f>
        <v/>
      </c>
      <c r="S62" s="86" t="str">
        <f>IF(ISBLANK(S14),"",(S14*$AI$16))</f>
        <v/>
      </c>
      <c r="T62" s="86" t="str">
        <f>IF(ISBLANK(T14),"",(T14*$AI$17))</f>
        <v/>
      </c>
      <c r="U62" s="86" t="str">
        <f>IF(ISBLANK(U14),"",(U14*$AI$18))</f>
        <v/>
      </c>
      <c r="V62" s="86" t="str">
        <f>IF(ISBLANK(V14),"",(V14*$AI$19))</f>
        <v/>
      </c>
      <c r="W62" s="86" t="str">
        <f>IF(ISBLANK(W14),"",(W14*$AI$20))</f>
        <v/>
      </c>
      <c r="X62" s="86" t="str">
        <f>IF(ISBLANK(X14),"",(X14*$AI$21))</f>
        <v/>
      </c>
      <c r="Y62" s="166"/>
      <c r="Z62" s="166"/>
      <c r="AA62" s="7"/>
      <c r="AB62" s="7"/>
      <c r="AC62" s="7"/>
      <c r="AD62" s="7"/>
      <c r="AE62" s="7"/>
      <c r="AF62" s="7"/>
      <c r="AG62" s="163">
        <f t="shared" si="24"/>
        <v>0</v>
      </c>
      <c r="AH62" s="160">
        <f t="shared" si="26"/>
        <v>0</v>
      </c>
      <c r="AI62" s="130"/>
      <c r="AJ62" s="7"/>
      <c r="AK62" s="7"/>
      <c r="AL62" s="7"/>
      <c r="AM62" s="7"/>
      <c r="AN62" s="7"/>
      <c r="AO62" s="7"/>
      <c r="AP62" s="7"/>
      <c r="AQ62" s="7"/>
      <c r="AR62" s="7"/>
    </row>
    <row r="63" spans="1:44" hidden="1" x14ac:dyDescent="0.2">
      <c r="A63" s="134"/>
      <c r="B63" s="134"/>
      <c r="C63" s="7"/>
      <c r="D63" s="7"/>
      <c r="E63" s="7"/>
      <c r="F63" s="7"/>
      <c r="G63" s="7"/>
      <c r="H63" s="7"/>
      <c r="I63" s="7"/>
      <c r="J63" s="7"/>
      <c r="K63" s="7"/>
      <c r="L63" s="85" t="str">
        <f t="shared" si="28"/>
        <v/>
      </c>
      <c r="M63" s="85" t="str">
        <f t="shared" si="28"/>
        <v/>
      </c>
      <c r="N63" s="85" t="str">
        <f>IF(ISBLANK(N15),"",(N15*$AI$11))</f>
        <v/>
      </c>
      <c r="O63" s="86" t="str">
        <f>IF(ISBLANK(O15),"",(O15*$AI$12))</f>
        <v/>
      </c>
      <c r="P63" s="86" t="str">
        <f>IF(ISBLANK(P15),"",(P15*$AI$13))</f>
        <v/>
      </c>
      <c r="Q63" s="86" t="str">
        <f>IF(ISBLANK(Q15),"",(Q15*$AI$14))</f>
        <v/>
      </c>
      <c r="R63" s="86" t="str">
        <f>IF(ISBLANK(R15),"",(R15*$AI$15))</f>
        <v/>
      </c>
      <c r="S63" s="86" t="str">
        <f>IF(ISBLANK(S15),"",(S15*$AI$16))</f>
        <v/>
      </c>
      <c r="T63" s="86" t="str">
        <f>IF(ISBLANK(T15),"",(T15*$AI$17))</f>
        <v/>
      </c>
      <c r="U63" s="86" t="str">
        <f>IF(ISBLANK(U15),"",(U15*$AI$18))</f>
        <v/>
      </c>
      <c r="V63" s="86" t="str">
        <f>IF(ISBLANK(V15),"",(V15*$AI$19))</f>
        <v/>
      </c>
      <c r="W63" s="86" t="str">
        <f>IF(ISBLANK(W15),"",(W15*$AI$20))</f>
        <v/>
      </c>
      <c r="X63" s="86" t="str">
        <f>IF(ISBLANK(X15),"",(X15*$AI$21))</f>
        <v/>
      </c>
      <c r="Y63" s="166"/>
      <c r="Z63" s="166"/>
      <c r="AA63" s="7"/>
      <c r="AB63" s="7"/>
      <c r="AC63" s="7"/>
      <c r="AD63" s="7"/>
      <c r="AE63" s="7"/>
      <c r="AF63" s="7"/>
      <c r="AG63" s="163">
        <f t="shared" si="24"/>
        <v>0</v>
      </c>
      <c r="AH63" s="160">
        <f t="shared" si="26"/>
        <v>0</v>
      </c>
      <c r="AI63" s="130"/>
      <c r="AJ63" s="7"/>
      <c r="AK63" s="7"/>
      <c r="AL63" s="7"/>
      <c r="AM63" s="7"/>
      <c r="AN63" s="7"/>
      <c r="AO63" s="7"/>
      <c r="AP63" s="7"/>
      <c r="AQ63" s="7"/>
      <c r="AR63" s="7"/>
    </row>
    <row r="64" spans="1:44" hidden="1" x14ac:dyDescent="0.2">
      <c r="A64" s="134"/>
      <c r="B64" s="134"/>
      <c r="C64" s="7"/>
      <c r="D64" s="7"/>
      <c r="E64" s="7"/>
      <c r="F64" s="7"/>
      <c r="G64" s="7"/>
      <c r="H64" s="7"/>
      <c r="I64" s="7"/>
      <c r="J64" s="7"/>
      <c r="K64" s="7"/>
      <c r="L64" s="85" t="str">
        <f t="shared" si="28"/>
        <v/>
      </c>
      <c r="M64" s="85" t="str">
        <f t="shared" si="28"/>
        <v/>
      </c>
      <c r="N64" s="85" t="str">
        <f>IF(ISBLANK(N16),"",(N16*$AI$11))</f>
        <v/>
      </c>
      <c r="O64" s="86" t="str">
        <f>IF(ISBLANK(O16),"",(O16*$AI$12))</f>
        <v/>
      </c>
      <c r="P64" s="86" t="str">
        <f>IF(ISBLANK(P16),"",(P16*$AI$13))</f>
        <v/>
      </c>
      <c r="Q64" s="86" t="str">
        <f>IF(ISBLANK(Q16),"",(Q16*$AI$14))</f>
        <v/>
      </c>
      <c r="R64" s="86" t="str">
        <f>IF(ISBLANK(R16),"",(R16*$AI$15))</f>
        <v/>
      </c>
      <c r="S64" s="86" t="str">
        <f>IF(ISBLANK(S16),"",(S16*$AI$16))</f>
        <v/>
      </c>
      <c r="T64" s="86" t="str">
        <f>IF(ISBLANK(T16),"",(T16*$AI$17))</f>
        <v/>
      </c>
      <c r="U64" s="86" t="str">
        <f>IF(ISBLANK(U16),"",(U16*$AI$18))</f>
        <v/>
      </c>
      <c r="V64" s="86" t="str">
        <f>IF(ISBLANK(V16),"",(V16*$AI$19))</f>
        <v/>
      </c>
      <c r="W64" s="86" t="str">
        <f>IF(ISBLANK(W16),"",(W16*$AI$20))</f>
        <v/>
      </c>
      <c r="X64" s="86" t="str">
        <f>IF(ISBLANK(X16),"",(X16*$AI$21))</f>
        <v/>
      </c>
      <c r="Y64" s="166"/>
      <c r="Z64" s="166"/>
      <c r="AA64" s="7"/>
      <c r="AB64" s="7"/>
      <c r="AC64" s="7"/>
      <c r="AD64" s="7"/>
      <c r="AE64" s="7"/>
      <c r="AF64" s="7"/>
      <c r="AG64" s="163">
        <f t="shared" si="24"/>
        <v>0</v>
      </c>
      <c r="AH64" s="160">
        <f t="shared" si="26"/>
        <v>0</v>
      </c>
      <c r="AI64" s="130"/>
      <c r="AJ64" s="7"/>
      <c r="AK64" s="7"/>
      <c r="AL64" s="7"/>
      <c r="AM64" s="7"/>
      <c r="AN64" s="7"/>
      <c r="AO64" s="7"/>
      <c r="AP64" s="7"/>
      <c r="AQ64" s="7"/>
      <c r="AR64" s="7"/>
    </row>
    <row r="65" spans="1:44" hidden="1" x14ac:dyDescent="0.2">
      <c r="A65" s="134"/>
      <c r="B65" s="134"/>
      <c r="C65" s="7"/>
      <c r="D65" s="7"/>
      <c r="E65" s="7"/>
      <c r="F65" s="7"/>
      <c r="G65" s="7"/>
      <c r="H65" s="7"/>
      <c r="I65" s="7"/>
      <c r="J65" s="7"/>
      <c r="K65" s="7"/>
      <c r="L65" s="85" t="str">
        <f t="shared" si="28"/>
        <v/>
      </c>
      <c r="M65" s="85" t="str">
        <f t="shared" si="28"/>
        <v/>
      </c>
      <c r="N65" s="85" t="str">
        <f>IF(ISBLANK(N17),"",(N17*$AI$11))</f>
        <v/>
      </c>
      <c r="O65" s="86" t="str">
        <f>IF(ISBLANK(O17),"",(O17*$AI$12))</f>
        <v/>
      </c>
      <c r="P65" s="86" t="str">
        <f>IF(ISBLANK(P17),"",(P17*$AI$13))</f>
        <v/>
      </c>
      <c r="Q65" s="86" t="str">
        <f>IF(ISBLANK(Q17),"",(Q17*$AI$14))</f>
        <v/>
      </c>
      <c r="R65" s="86" t="str">
        <f>IF(ISBLANK(R17),"",(R17*$AI$15))</f>
        <v/>
      </c>
      <c r="S65" s="86" t="str">
        <f>IF(ISBLANK(S17),"",(S17*$AI$16))</f>
        <v/>
      </c>
      <c r="T65" s="86" t="str">
        <f>IF(ISBLANK(T17),"",(T17*$AI$17))</f>
        <v/>
      </c>
      <c r="U65" s="86" t="str">
        <f>IF(ISBLANK(U17),"",(U17*$AI$18))</f>
        <v/>
      </c>
      <c r="V65" s="86" t="str">
        <f>IF(ISBLANK(V17),"",(V17*$AI$19))</f>
        <v/>
      </c>
      <c r="W65" s="86" t="str">
        <f>IF(ISBLANK(W17),"",(W17*$AI$20))</f>
        <v/>
      </c>
      <c r="X65" s="86" t="str">
        <f>IF(ISBLANK(X17),"",(X17*$AI$21))</f>
        <v/>
      </c>
      <c r="Y65" s="166"/>
      <c r="Z65" s="166"/>
      <c r="AA65" s="7"/>
      <c r="AB65" s="7"/>
      <c r="AC65" s="7"/>
      <c r="AD65" s="7"/>
      <c r="AE65" s="7"/>
      <c r="AF65" s="7"/>
      <c r="AG65" s="163">
        <f t="shared" si="24"/>
        <v>0</v>
      </c>
      <c r="AH65" s="160">
        <f t="shared" si="26"/>
        <v>0</v>
      </c>
      <c r="AI65" s="130"/>
      <c r="AJ65" s="7"/>
      <c r="AK65" s="7"/>
      <c r="AL65" s="7"/>
      <c r="AM65" s="7"/>
      <c r="AN65" s="7"/>
      <c r="AO65" s="7"/>
      <c r="AP65" s="7"/>
      <c r="AQ65" s="7"/>
      <c r="AR65" s="7"/>
    </row>
    <row r="66" spans="1:44" hidden="1" x14ac:dyDescent="0.2">
      <c r="A66" s="134"/>
      <c r="B66" s="134"/>
      <c r="C66" s="7"/>
      <c r="D66" s="7"/>
      <c r="E66" s="7"/>
      <c r="F66" s="7"/>
      <c r="G66" s="7"/>
      <c r="H66" s="7"/>
      <c r="I66" s="7"/>
      <c r="J66" s="7"/>
      <c r="K66" s="7"/>
      <c r="L66" s="85" t="str">
        <f t="shared" si="28"/>
        <v/>
      </c>
      <c r="M66" s="85" t="str">
        <f t="shared" si="28"/>
        <v/>
      </c>
      <c r="N66" s="85" t="str">
        <f>IF(ISBLANK(N18),"",(N18*$AI$11))</f>
        <v/>
      </c>
      <c r="O66" s="86" t="str">
        <f>IF(ISBLANK(O18),"",(O18*$AI$12))</f>
        <v/>
      </c>
      <c r="P66" s="86" t="str">
        <f>IF(ISBLANK(P18),"",(P18*$AI$13))</f>
        <v/>
      </c>
      <c r="Q66" s="86" t="str">
        <f>IF(ISBLANK(Q18),"",(Q18*$AI$14))</f>
        <v/>
      </c>
      <c r="R66" s="86" t="str">
        <f>IF(ISBLANK(R18),"",(R18*$AI$15))</f>
        <v/>
      </c>
      <c r="S66" s="86" t="str">
        <f>IF(ISBLANK(S18),"",(S18*$AI$16))</f>
        <v/>
      </c>
      <c r="T66" s="86" t="str">
        <f>IF(ISBLANK(T18),"",(T18*$AI$17))</f>
        <v/>
      </c>
      <c r="U66" s="86" t="str">
        <f>IF(ISBLANK(U18),"",(U18*$AI$18))</f>
        <v/>
      </c>
      <c r="V66" s="86" t="str">
        <f>IF(ISBLANK(V18),"",(V18*$AI$19))</f>
        <v/>
      </c>
      <c r="W66" s="86" t="str">
        <f>IF(ISBLANK(W18),"",(W18*$AI$20))</f>
        <v/>
      </c>
      <c r="X66" s="86" t="str">
        <f>IF(ISBLANK(X18),"",(X18*$AI$21))</f>
        <v/>
      </c>
      <c r="Y66" s="166"/>
      <c r="Z66" s="166"/>
      <c r="AA66" s="7"/>
      <c r="AB66" s="7"/>
      <c r="AC66" s="7"/>
      <c r="AD66" s="7"/>
      <c r="AE66" s="7"/>
      <c r="AF66" s="7"/>
      <c r="AG66" s="163">
        <f t="shared" si="24"/>
        <v>0</v>
      </c>
      <c r="AH66" s="160">
        <f t="shared" si="26"/>
        <v>0</v>
      </c>
      <c r="AI66" s="130"/>
      <c r="AJ66" s="7"/>
      <c r="AK66" s="7"/>
      <c r="AL66" s="7"/>
      <c r="AM66" s="7"/>
      <c r="AN66" s="7"/>
      <c r="AO66" s="7"/>
      <c r="AP66" s="7"/>
      <c r="AQ66" s="7"/>
      <c r="AR66" s="7"/>
    </row>
    <row r="67" spans="1:44" hidden="1" x14ac:dyDescent="0.2">
      <c r="A67" s="134"/>
      <c r="B67" s="134"/>
      <c r="C67" s="7"/>
      <c r="D67" s="7"/>
      <c r="E67" s="7"/>
      <c r="F67" s="7"/>
      <c r="G67" s="7"/>
      <c r="H67" s="7"/>
      <c r="I67" s="7"/>
      <c r="J67" s="7"/>
      <c r="K67" s="7"/>
      <c r="L67" s="76" t="str">
        <f t="shared" ref="L67:X67" si="29">IF(OR(ISNUMBER(L68),ISNUMBER(L69),ISNUMBER(L70), ISNUMBER(L71),ISNUMBER(L72), ISNUMBER(L73)),SUM(L68:L73),"")</f>
        <v/>
      </c>
      <c r="M67" s="76" t="str">
        <f t="shared" si="29"/>
        <v/>
      </c>
      <c r="N67" s="76" t="str">
        <f t="shared" si="29"/>
        <v/>
      </c>
      <c r="O67" s="77" t="str">
        <f t="shared" si="29"/>
        <v/>
      </c>
      <c r="P67" s="77" t="str">
        <f t="shared" si="29"/>
        <v/>
      </c>
      <c r="Q67" s="77" t="str">
        <f t="shared" si="29"/>
        <v/>
      </c>
      <c r="R67" s="77" t="str">
        <f t="shared" si="29"/>
        <v/>
      </c>
      <c r="S67" s="77" t="str">
        <f t="shared" si="29"/>
        <v/>
      </c>
      <c r="T67" s="77" t="str">
        <f t="shared" si="29"/>
        <v/>
      </c>
      <c r="U67" s="77" t="str">
        <f t="shared" si="29"/>
        <v/>
      </c>
      <c r="V67" s="77" t="str">
        <f t="shared" si="29"/>
        <v/>
      </c>
      <c r="W67" s="77" t="str">
        <f t="shared" si="29"/>
        <v/>
      </c>
      <c r="X67" s="77" t="str">
        <f t="shared" si="29"/>
        <v/>
      </c>
      <c r="Y67" s="157"/>
      <c r="Z67" s="157"/>
      <c r="AA67" s="7"/>
      <c r="AB67" s="7"/>
      <c r="AC67" s="7"/>
      <c r="AD67" s="7"/>
      <c r="AE67" s="7"/>
      <c r="AF67" s="7"/>
      <c r="AG67" s="159">
        <f t="shared" si="24"/>
        <v>0</v>
      </c>
      <c r="AH67" s="160">
        <f t="shared" si="26"/>
        <v>0</v>
      </c>
      <c r="AI67" s="130"/>
      <c r="AJ67" s="7"/>
      <c r="AK67" s="7"/>
      <c r="AL67" s="7"/>
      <c r="AM67" s="7"/>
      <c r="AN67" s="7"/>
      <c r="AO67" s="7"/>
      <c r="AP67" s="7"/>
      <c r="AQ67" s="7"/>
      <c r="AR67" s="7"/>
    </row>
    <row r="68" spans="1:44" hidden="1" x14ac:dyDescent="0.2">
      <c r="A68" s="134"/>
      <c r="B68" s="134"/>
      <c r="C68" s="7"/>
      <c r="D68" s="7"/>
      <c r="E68" s="7"/>
      <c r="F68" s="7"/>
      <c r="G68" s="7"/>
      <c r="H68" s="7"/>
      <c r="I68" s="7"/>
      <c r="J68" s="7"/>
      <c r="K68" s="7"/>
      <c r="L68" s="85" t="str">
        <f t="shared" ref="L68:M73" si="30">IF(ISBLANK(L20),"",L20)</f>
        <v/>
      </c>
      <c r="M68" s="85" t="str">
        <f t="shared" si="30"/>
        <v/>
      </c>
      <c r="N68" s="85" t="str">
        <f t="shared" ref="N68:N73" si="31">IF(ISBLANK(N20),"",(N20*$AI$11))</f>
        <v/>
      </c>
      <c r="O68" s="86" t="str">
        <f t="shared" ref="O68:O73" si="32">IF(ISBLANK(O20),"",(O20*$AI$12))</f>
        <v/>
      </c>
      <c r="P68" s="86" t="str">
        <f t="shared" ref="P68:P73" si="33">IF(ISBLANK(P20),"",(P20*$AI$13))</f>
        <v/>
      </c>
      <c r="Q68" s="86" t="str">
        <f t="shared" ref="Q68:Q73" si="34">IF(ISBLANK(Q20),"",(Q20*$AI$14))</f>
        <v/>
      </c>
      <c r="R68" s="86" t="str">
        <f t="shared" ref="R68:R73" si="35">IF(ISBLANK(R20),"",(R20*$AI$15))</f>
        <v/>
      </c>
      <c r="S68" s="86" t="str">
        <f t="shared" ref="S68:S73" si="36">IF(ISBLANK(S20),"",(S20*$AI$16))</f>
        <v/>
      </c>
      <c r="T68" s="86" t="str">
        <f t="shared" ref="T68:T73" si="37">IF(ISBLANK(T20),"",(T20*$AI$17))</f>
        <v/>
      </c>
      <c r="U68" s="86" t="str">
        <f t="shared" ref="U68:U73" si="38">IF(ISBLANK(U20),"",(U20*$AI$18))</f>
        <v/>
      </c>
      <c r="V68" s="86" t="str">
        <f t="shared" ref="V68:V73" si="39">IF(ISBLANK(V20),"",(V20*$AI$19))</f>
        <v/>
      </c>
      <c r="W68" s="86" t="str">
        <f t="shared" ref="W68:W73" si="40">IF(ISBLANK(W20),"",(W20*$AI$20))</f>
        <v/>
      </c>
      <c r="X68" s="86" t="str">
        <f t="shared" ref="X68:X73" si="41">IF(ISBLANK(X20),"",(X20*$AI$21))</f>
        <v/>
      </c>
      <c r="Y68" s="166"/>
      <c r="Z68" s="166"/>
      <c r="AA68" s="7"/>
      <c r="AB68" s="7"/>
      <c r="AC68" s="7"/>
      <c r="AD68" s="7"/>
      <c r="AE68" s="7"/>
      <c r="AF68" s="7"/>
      <c r="AG68" s="163">
        <f t="shared" si="24"/>
        <v>0</v>
      </c>
      <c r="AH68" s="160">
        <f t="shared" si="26"/>
        <v>0</v>
      </c>
      <c r="AI68" s="130"/>
      <c r="AJ68" s="7"/>
      <c r="AK68" s="7"/>
      <c r="AL68" s="7"/>
      <c r="AM68" s="7"/>
      <c r="AN68" s="7"/>
      <c r="AO68" s="7"/>
      <c r="AP68" s="7"/>
      <c r="AQ68" s="7"/>
      <c r="AR68" s="7"/>
    </row>
    <row r="69" spans="1:44" hidden="1" x14ac:dyDescent="0.2">
      <c r="A69" s="134"/>
      <c r="B69" s="134"/>
      <c r="C69" s="7"/>
      <c r="D69" s="7"/>
      <c r="E69" s="7"/>
      <c r="F69" s="7"/>
      <c r="G69" s="7"/>
      <c r="H69" s="7"/>
      <c r="I69" s="7"/>
      <c r="J69" s="7"/>
      <c r="K69" s="7"/>
      <c r="L69" s="85" t="str">
        <f t="shared" si="30"/>
        <v/>
      </c>
      <c r="M69" s="85" t="str">
        <f t="shared" si="30"/>
        <v/>
      </c>
      <c r="N69" s="85" t="str">
        <f t="shared" si="31"/>
        <v/>
      </c>
      <c r="O69" s="86" t="str">
        <f t="shared" si="32"/>
        <v/>
      </c>
      <c r="P69" s="86" t="str">
        <f t="shared" si="33"/>
        <v/>
      </c>
      <c r="Q69" s="86" t="str">
        <f t="shared" si="34"/>
        <v/>
      </c>
      <c r="R69" s="86" t="str">
        <f t="shared" si="35"/>
        <v/>
      </c>
      <c r="S69" s="86" t="str">
        <f t="shared" si="36"/>
        <v/>
      </c>
      <c r="T69" s="86" t="str">
        <f t="shared" si="37"/>
        <v/>
      </c>
      <c r="U69" s="86" t="str">
        <f t="shared" si="38"/>
        <v/>
      </c>
      <c r="V69" s="86" t="str">
        <f t="shared" si="39"/>
        <v/>
      </c>
      <c r="W69" s="86" t="str">
        <f t="shared" si="40"/>
        <v/>
      </c>
      <c r="X69" s="86" t="str">
        <f t="shared" si="41"/>
        <v/>
      </c>
      <c r="Y69" s="166"/>
      <c r="Z69" s="166"/>
      <c r="AA69" s="7"/>
      <c r="AB69" s="7"/>
      <c r="AC69" s="7"/>
      <c r="AD69" s="7"/>
      <c r="AE69" s="7"/>
      <c r="AF69" s="7"/>
      <c r="AG69" s="163">
        <f t="shared" si="24"/>
        <v>0</v>
      </c>
      <c r="AH69" s="160">
        <f t="shared" si="26"/>
        <v>0</v>
      </c>
      <c r="AI69" s="130"/>
      <c r="AJ69" s="7"/>
      <c r="AK69" s="7"/>
      <c r="AL69" s="7"/>
      <c r="AM69" s="7"/>
      <c r="AN69" s="7"/>
      <c r="AO69" s="7"/>
      <c r="AP69" s="7"/>
      <c r="AQ69" s="7"/>
      <c r="AR69" s="7"/>
    </row>
    <row r="70" spans="1:44" hidden="1" x14ac:dyDescent="0.2">
      <c r="A70" s="134"/>
      <c r="B70" s="134"/>
      <c r="C70" s="7"/>
      <c r="D70" s="7"/>
      <c r="E70" s="7"/>
      <c r="F70" s="7"/>
      <c r="G70" s="7"/>
      <c r="H70" s="7"/>
      <c r="I70" s="7"/>
      <c r="J70" s="7"/>
      <c r="K70" s="7"/>
      <c r="L70" s="85" t="str">
        <f t="shared" si="30"/>
        <v/>
      </c>
      <c r="M70" s="85" t="str">
        <f t="shared" si="30"/>
        <v/>
      </c>
      <c r="N70" s="85" t="str">
        <f t="shared" si="31"/>
        <v/>
      </c>
      <c r="O70" s="86" t="str">
        <f t="shared" si="32"/>
        <v/>
      </c>
      <c r="P70" s="86" t="str">
        <f t="shared" si="33"/>
        <v/>
      </c>
      <c r="Q70" s="86" t="str">
        <f t="shared" si="34"/>
        <v/>
      </c>
      <c r="R70" s="86" t="str">
        <f t="shared" si="35"/>
        <v/>
      </c>
      <c r="S70" s="86" t="str">
        <f t="shared" si="36"/>
        <v/>
      </c>
      <c r="T70" s="86" t="str">
        <f t="shared" si="37"/>
        <v/>
      </c>
      <c r="U70" s="86" t="str">
        <f t="shared" si="38"/>
        <v/>
      </c>
      <c r="V70" s="86" t="str">
        <f t="shared" si="39"/>
        <v/>
      </c>
      <c r="W70" s="86" t="str">
        <f t="shared" si="40"/>
        <v/>
      </c>
      <c r="X70" s="86" t="str">
        <f t="shared" si="41"/>
        <v/>
      </c>
      <c r="Y70" s="166"/>
      <c r="Z70" s="166"/>
      <c r="AA70" s="7"/>
      <c r="AB70" s="7"/>
      <c r="AC70" s="7"/>
      <c r="AD70" s="7"/>
      <c r="AE70" s="7"/>
      <c r="AF70" s="7"/>
      <c r="AG70" s="163">
        <f t="shared" si="24"/>
        <v>0</v>
      </c>
      <c r="AH70" s="160">
        <f t="shared" si="26"/>
        <v>0</v>
      </c>
      <c r="AI70" s="130"/>
      <c r="AJ70" s="7"/>
      <c r="AK70" s="7"/>
      <c r="AL70" s="7"/>
      <c r="AM70" s="7"/>
      <c r="AN70" s="7"/>
      <c r="AO70" s="7"/>
      <c r="AP70" s="7"/>
      <c r="AQ70" s="7"/>
      <c r="AR70" s="7"/>
    </row>
    <row r="71" spans="1:44" hidden="1" x14ac:dyDescent="0.2">
      <c r="A71" s="134"/>
      <c r="B71" s="134"/>
      <c r="C71" s="7"/>
      <c r="D71" s="7"/>
      <c r="E71" s="7"/>
      <c r="F71" s="7"/>
      <c r="G71" s="7"/>
      <c r="H71" s="7"/>
      <c r="I71" s="7"/>
      <c r="J71" s="7"/>
      <c r="K71" s="7"/>
      <c r="L71" s="85" t="str">
        <f t="shared" si="30"/>
        <v/>
      </c>
      <c r="M71" s="85" t="str">
        <f t="shared" si="30"/>
        <v/>
      </c>
      <c r="N71" s="85" t="str">
        <f t="shared" si="31"/>
        <v/>
      </c>
      <c r="O71" s="86" t="str">
        <f t="shared" si="32"/>
        <v/>
      </c>
      <c r="P71" s="86" t="str">
        <f t="shared" si="33"/>
        <v/>
      </c>
      <c r="Q71" s="86" t="str">
        <f t="shared" si="34"/>
        <v/>
      </c>
      <c r="R71" s="86" t="str">
        <f t="shared" si="35"/>
        <v/>
      </c>
      <c r="S71" s="86" t="str">
        <f t="shared" si="36"/>
        <v/>
      </c>
      <c r="T71" s="86" t="str">
        <f t="shared" si="37"/>
        <v/>
      </c>
      <c r="U71" s="86" t="str">
        <f t="shared" si="38"/>
        <v/>
      </c>
      <c r="V71" s="86" t="str">
        <f t="shared" si="39"/>
        <v/>
      </c>
      <c r="W71" s="86" t="str">
        <f t="shared" si="40"/>
        <v/>
      </c>
      <c r="X71" s="86" t="str">
        <f t="shared" si="41"/>
        <v/>
      </c>
      <c r="Y71" s="166"/>
      <c r="Z71" s="166"/>
      <c r="AA71" s="7"/>
      <c r="AB71" s="7"/>
      <c r="AC71" s="7"/>
      <c r="AD71" s="7"/>
      <c r="AE71" s="7"/>
      <c r="AF71" s="7"/>
      <c r="AG71" s="163">
        <f t="shared" si="24"/>
        <v>0</v>
      </c>
      <c r="AH71" s="160">
        <f t="shared" si="26"/>
        <v>0</v>
      </c>
      <c r="AI71" s="130"/>
      <c r="AJ71" s="7"/>
      <c r="AK71" s="7"/>
      <c r="AL71" s="7"/>
      <c r="AM71" s="7"/>
      <c r="AN71" s="7"/>
      <c r="AO71" s="7"/>
      <c r="AP71" s="7"/>
      <c r="AQ71" s="7"/>
      <c r="AR71" s="7"/>
    </row>
    <row r="72" spans="1:44" hidden="1" x14ac:dyDescent="0.2">
      <c r="A72" s="134"/>
      <c r="B72" s="134"/>
      <c r="C72" s="7"/>
      <c r="D72" s="7"/>
      <c r="E72" s="7"/>
      <c r="F72" s="7"/>
      <c r="G72" s="7"/>
      <c r="H72" s="7"/>
      <c r="I72" s="7"/>
      <c r="J72" s="7"/>
      <c r="K72" s="7"/>
      <c r="L72" s="85" t="str">
        <f t="shared" si="30"/>
        <v/>
      </c>
      <c r="M72" s="85" t="str">
        <f t="shared" si="30"/>
        <v/>
      </c>
      <c r="N72" s="85" t="str">
        <f t="shared" si="31"/>
        <v/>
      </c>
      <c r="O72" s="86" t="str">
        <f t="shared" si="32"/>
        <v/>
      </c>
      <c r="P72" s="86" t="str">
        <f t="shared" si="33"/>
        <v/>
      </c>
      <c r="Q72" s="86" t="str">
        <f t="shared" si="34"/>
        <v/>
      </c>
      <c r="R72" s="86" t="str">
        <f t="shared" si="35"/>
        <v/>
      </c>
      <c r="S72" s="86" t="str">
        <f t="shared" si="36"/>
        <v/>
      </c>
      <c r="T72" s="86" t="str">
        <f t="shared" si="37"/>
        <v/>
      </c>
      <c r="U72" s="86" t="str">
        <f t="shared" si="38"/>
        <v/>
      </c>
      <c r="V72" s="86" t="str">
        <f t="shared" si="39"/>
        <v/>
      </c>
      <c r="W72" s="86" t="str">
        <f t="shared" si="40"/>
        <v/>
      </c>
      <c r="X72" s="86" t="str">
        <f t="shared" si="41"/>
        <v/>
      </c>
      <c r="Y72" s="166"/>
      <c r="Z72" s="166"/>
      <c r="AA72" s="7"/>
      <c r="AB72" s="7"/>
      <c r="AC72" s="7"/>
      <c r="AD72" s="7"/>
      <c r="AE72" s="7"/>
      <c r="AF72" s="7"/>
      <c r="AG72" s="163">
        <f t="shared" si="24"/>
        <v>0</v>
      </c>
      <c r="AH72" s="160">
        <f t="shared" si="26"/>
        <v>0</v>
      </c>
      <c r="AI72" s="130"/>
      <c r="AJ72" s="7"/>
      <c r="AK72" s="7"/>
      <c r="AL72" s="7"/>
      <c r="AM72" s="7"/>
      <c r="AN72" s="7"/>
      <c r="AO72" s="7"/>
      <c r="AP72" s="7"/>
      <c r="AQ72" s="7"/>
      <c r="AR72" s="7"/>
    </row>
    <row r="73" spans="1:44" hidden="1" x14ac:dyDescent="0.2">
      <c r="A73" s="134"/>
      <c r="B73" s="134"/>
      <c r="C73" s="7"/>
      <c r="D73" s="7"/>
      <c r="E73" s="7"/>
      <c r="F73" s="7"/>
      <c r="G73" s="7"/>
      <c r="H73" s="7"/>
      <c r="I73" s="7"/>
      <c r="J73" s="7"/>
      <c r="K73" s="7"/>
      <c r="L73" s="85" t="str">
        <f t="shared" si="30"/>
        <v/>
      </c>
      <c r="M73" s="85" t="str">
        <f t="shared" si="30"/>
        <v/>
      </c>
      <c r="N73" s="85" t="str">
        <f t="shared" si="31"/>
        <v/>
      </c>
      <c r="O73" s="86" t="str">
        <f t="shared" si="32"/>
        <v/>
      </c>
      <c r="P73" s="86" t="str">
        <f t="shared" si="33"/>
        <v/>
      </c>
      <c r="Q73" s="86" t="str">
        <f t="shared" si="34"/>
        <v/>
      </c>
      <c r="R73" s="86" t="str">
        <f t="shared" si="35"/>
        <v/>
      </c>
      <c r="S73" s="86" t="str">
        <f t="shared" si="36"/>
        <v/>
      </c>
      <c r="T73" s="86" t="str">
        <f t="shared" si="37"/>
        <v/>
      </c>
      <c r="U73" s="86" t="str">
        <f t="shared" si="38"/>
        <v/>
      </c>
      <c r="V73" s="86" t="str">
        <f t="shared" si="39"/>
        <v/>
      </c>
      <c r="W73" s="86" t="str">
        <f t="shared" si="40"/>
        <v/>
      </c>
      <c r="X73" s="86" t="str">
        <f t="shared" si="41"/>
        <v/>
      </c>
      <c r="Y73" s="166"/>
      <c r="Z73" s="166"/>
      <c r="AA73" s="7"/>
      <c r="AB73" s="7"/>
      <c r="AC73" s="7"/>
      <c r="AD73" s="7"/>
      <c r="AE73" s="7"/>
      <c r="AF73" s="7"/>
      <c r="AG73" s="163">
        <f t="shared" si="24"/>
        <v>0</v>
      </c>
      <c r="AH73" s="160">
        <f t="shared" si="26"/>
        <v>0</v>
      </c>
      <c r="AI73" s="130"/>
      <c r="AJ73" s="7"/>
      <c r="AK73" s="7"/>
      <c r="AL73" s="7"/>
      <c r="AM73" s="7"/>
      <c r="AN73" s="7"/>
      <c r="AO73" s="7"/>
      <c r="AP73" s="7"/>
      <c r="AQ73" s="7"/>
      <c r="AR73" s="7"/>
    </row>
    <row r="74" spans="1:44" hidden="1" x14ac:dyDescent="0.2">
      <c r="A74" s="134"/>
      <c r="B74" s="134"/>
      <c r="C74" s="7"/>
      <c r="D74" s="7"/>
      <c r="E74" s="7"/>
      <c r="F74" s="7"/>
      <c r="G74" s="7"/>
      <c r="H74" s="7"/>
      <c r="I74" s="7"/>
      <c r="J74" s="7"/>
      <c r="K74" s="7"/>
      <c r="L74" s="76" t="str">
        <f t="shared" ref="L74:X74" si="42">IF(OR(ISNUMBER(L75),ISNUMBER(L76),ISNUMBER(L77)),SUM(L75:L77),"")</f>
        <v/>
      </c>
      <c r="M74" s="76" t="str">
        <f t="shared" si="42"/>
        <v/>
      </c>
      <c r="N74" s="76" t="str">
        <f t="shared" si="42"/>
        <v/>
      </c>
      <c r="O74" s="77" t="str">
        <f t="shared" si="42"/>
        <v/>
      </c>
      <c r="P74" s="77" t="str">
        <f t="shared" si="42"/>
        <v/>
      </c>
      <c r="Q74" s="77" t="str">
        <f t="shared" si="42"/>
        <v/>
      </c>
      <c r="R74" s="77" t="str">
        <f t="shared" si="42"/>
        <v/>
      </c>
      <c r="S74" s="77" t="str">
        <f t="shared" si="42"/>
        <v/>
      </c>
      <c r="T74" s="77" t="str">
        <f t="shared" si="42"/>
        <v/>
      </c>
      <c r="U74" s="77" t="str">
        <f t="shared" si="42"/>
        <v/>
      </c>
      <c r="V74" s="77" t="str">
        <f t="shared" si="42"/>
        <v/>
      </c>
      <c r="W74" s="77" t="str">
        <f t="shared" si="42"/>
        <v/>
      </c>
      <c r="X74" s="77" t="str">
        <f t="shared" si="42"/>
        <v/>
      </c>
      <c r="Y74" s="157"/>
      <c r="Z74" s="157"/>
      <c r="AA74" s="7"/>
      <c r="AB74" s="7"/>
      <c r="AC74" s="7"/>
      <c r="AD74" s="7"/>
      <c r="AE74" s="7"/>
      <c r="AF74" s="7"/>
      <c r="AG74" s="159">
        <f t="shared" si="24"/>
        <v>0</v>
      </c>
      <c r="AH74" s="160">
        <f t="shared" si="26"/>
        <v>0</v>
      </c>
      <c r="AI74" s="130"/>
      <c r="AJ74" s="7"/>
      <c r="AK74" s="7"/>
      <c r="AL74" s="7"/>
      <c r="AM74" s="7"/>
      <c r="AN74" s="7"/>
      <c r="AO74" s="7"/>
      <c r="AP74" s="7"/>
      <c r="AQ74" s="7"/>
      <c r="AR74" s="7"/>
    </row>
    <row r="75" spans="1:44" hidden="1" x14ac:dyDescent="0.2">
      <c r="A75" s="134"/>
      <c r="B75" s="134"/>
      <c r="C75" s="7"/>
      <c r="D75" s="7"/>
      <c r="E75" s="7"/>
      <c r="F75" s="7"/>
      <c r="G75" s="7"/>
      <c r="H75" s="7"/>
      <c r="I75" s="7"/>
      <c r="J75" s="7"/>
      <c r="K75" s="7"/>
      <c r="L75" s="85" t="str">
        <f t="shared" ref="L75:M81" si="43">IF(ISBLANK(L27),"",L27)</f>
        <v/>
      </c>
      <c r="M75" s="85" t="str">
        <f t="shared" si="43"/>
        <v/>
      </c>
      <c r="N75" s="85" t="str">
        <f t="shared" ref="N75:N81" si="44">IF(ISBLANK(N27),"",(N27*$AI$11))</f>
        <v/>
      </c>
      <c r="O75" s="86" t="str">
        <f t="shared" ref="O75:O81" si="45">IF(ISBLANK(O27),"",(O27*$AI$12))</f>
        <v/>
      </c>
      <c r="P75" s="86" t="str">
        <f t="shared" ref="P75:P81" si="46">IF(ISBLANK(P27),"",(P27*$AI$13))</f>
        <v/>
      </c>
      <c r="Q75" s="86" t="str">
        <f t="shared" ref="Q75:Q81" si="47">IF(ISBLANK(Q27),"",(Q27*$AI$14))</f>
        <v/>
      </c>
      <c r="R75" s="86" t="str">
        <f t="shared" ref="R75:R81" si="48">IF(ISBLANK(R27),"",(R27*$AI$15))</f>
        <v/>
      </c>
      <c r="S75" s="86" t="str">
        <f t="shared" ref="S75:S81" si="49">IF(ISBLANK(S27),"",(S27*$AI$16))</f>
        <v/>
      </c>
      <c r="T75" s="86" t="str">
        <f t="shared" ref="T75:T81" si="50">IF(ISBLANK(T27),"",(T27*$AI$17))</f>
        <v/>
      </c>
      <c r="U75" s="86" t="str">
        <f t="shared" ref="U75:U81" si="51">IF(ISBLANK(U27),"",(U27*$AI$18))</f>
        <v/>
      </c>
      <c r="V75" s="86" t="str">
        <f t="shared" ref="V75:V81" si="52">IF(ISBLANK(V27),"",(V27*$AI$19))</f>
        <v/>
      </c>
      <c r="W75" s="86" t="str">
        <f t="shared" ref="W75:W81" si="53">IF(ISBLANK(W27),"",(W27*$AI$20))</f>
        <v/>
      </c>
      <c r="X75" s="86" t="str">
        <f t="shared" ref="X75:X81" si="54">IF(ISBLANK(X27),"",(X27*$AI$21))</f>
        <v/>
      </c>
      <c r="Y75" s="166"/>
      <c r="Z75" s="166"/>
      <c r="AA75" s="7"/>
      <c r="AB75" s="7"/>
      <c r="AC75" s="7"/>
      <c r="AD75" s="7"/>
      <c r="AE75" s="7"/>
      <c r="AF75" s="7"/>
      <c r="AG75" s="163">
        <f t="shared" si="24"/>
        <v>0</v>
      </c>
      <c r="AH75" s="160">
        <f t="shared" si="26"/>
        <v>0</v>
      </c>
      <c r="AI75" s="130"/>
      <c r="AJ75" s="7"/>
      <c r="AK75" s="7"/>
      <c r="AL75" s="7"/>
      <c r="AM75" s="7"/>
      <c r="AN75" s="7"/>
      <c r="AO75" s="7"/>
      <c r="AP75" s="7"/>
      <c r="AQ75" s="7"/>
      <c r="AR75" s="7"/>
    </row>
    <row r="76" spans="1:44" hidden="1" x14ac:dyDescent="0.2">
      <c r="A76" s="134"/>
      <c r="B76" s="134"/>
      <c r="C76" s="7"/>
      <c r="D76" s="7"/>
      <c r="E76" s="7"/>
      <c r="F76" s="7"/>
      <c r="G76" s="7"/>
      <c r="H76" s="7"/>
      <c r="I76" s="7"/>
      <c r="J76" s="7"/>
      <c r="K76" s="7"/>
      <c r="L76" s="85" t="str">
        <f t="shared" si="43"/>
        <v/>
      </c>
      <c r="M76" s="85" t="str">
        <f t="shared" si="43"/>
        <v/>
      </c>
      <c r="N76" s="85" t="str">
        <f t="shared" si="44"/>
        <v/>
      </c>
      <c r="O76" s="86" t="str">
        <f t="shared" si="45"/>
        <v/>
      </c>
      <c r="P76" s="86" t="str">
        <f t="shared" si="46"/>
        <v/>
      </c>
      <c r="Q76" s="86" t="str">
        <f t="shared" si="47"/>
        <v/>
      </c>
      <c r="R76" s="86" t="str">
        <f t="shared" si="48"/>
        <v/>
      </c>
      <c r="S76" s="86" t="str">
        <f t="shared" si="49"/>
        <v/>
      </c>
      <c r="T76" s="86" t="str">
        <f t="shared" si="50"/>
        <v/>
      </c>
      <c r="U76" s="86" t="str">
        <f t="shared" si="51"/>
        <v/>
      </c>
      <c r="V76" s="86" t="str">
        <f t="shared" si="52"/>
        <v/>
      </c>
      <c r="W76" s="86" t="str">
        <f t="shared" si="53"/>
        <v/>
      </c>
      <c r="X76" s="86" t="str">
        <f t="shared" si="54"/>
        <v/>
      </c>
      <c r="Y76" s="166"/>
      <c r="Z76" s="166"/>
      <c r="AA76" s="7"/>
      <c r="AB76" s="7"/>
      <c r="AC76" s="7"/>
      <c r="AD76" s="7"/>
      <c r="AE76" s="7"/>
      <c r="AF76" s="7"/>
      <c r="AG76" s="163">
        <f t="shared" si="24"/>
        <v>0</v>
      </c>
      <c r="AH76" s="160">
        <f t="shared" si="26"/>
        <v>0</v>
      </c>
      <c r="AI76" s="130"/>
      <c r="AJ76" s="7"/>
      <c r="AK76" s="7"/>
      <c r="AL76" s="7"/>
      <c r="AM76" s="7"/>
      <c r="AN76" s="7"/>
      <c r="AO76" s="7"/>
      <c r="AP76" s="7"/>
      <c r="AQ76" s="7"/>
      <c r="AR76" s="7"/>
    </row>
    <row r="77" spans="1:44" hidden="1" x14ac:dyDescent="0.2">
      <c r="A77" s="134"/>
      <c r="B77" s="134"/>
      <c r="C77" s="7"/>
      <c r="D77" s="7"/>
      <c r="E77" s="7"/>
      <c r="F77" s="7"/>
      <c r="G77" s="7"/>
      <c r="H77" s="7"/>
      <c r="I77" s="7"/>
      <c r="J77" s="7"/>
      <c r="K77" s="7"/>
      <c r="L77" s="85" t="str">
        <f t="shared" si="43"/>
        <v/>
      </c>
      <c r="M77" s="85" t="str">
        <f t="shared" si="43"/>
        <v/>
      </c>
      <c r="N77" s="85" t="str">
        <f t="shared" si="44"/>
        <v/>
      </c>
      <c r="O77" s="86" t="str">
        <f t="shared" si="45"/>
        <v/>
      </c>
      <c r="P77" s="86" t="str">
        <f t="shared" si="46"/>
        <v/>
      </c>
      <c r="Q77" s="86" t="str">
        <f t="shared" si="47"/>
        <v/>
      </c>
      <c r="R77" s="86" t="str">
        <f t="shared" si="48"/>
        <v/>
      </c>
      <c r="S77" s="86" t="str">
        <f t="shared" si="49"/>
        <v/>
      </c>
      <c r="T77" s="86" t="str">
        <f t="shared" si="50"/>
        <v/>
      </c>
      <c r="U77" s="86" t="str">
        <f t="shared" si="51"/>
        <v/>
      </c>
      <c r="V77" s="86" t="str">
        <f t="shared" si="52"/>
        <v/>
      </c>
      <c r="W77" s="86" t="str">
        <f t="shared" si="53"/>
        <v/>
      </c>
      <c r="X77" s="86" t="str">
        <f t="shared" si="54"/>
        <v/>
      </c>
      <c r="Y77" s="166"/>
      <c r="Z77" s="166"/>
      <c r="AA77" s="7"/>
      <c r="AB77" s="7"/>
      <c r="AC77" s="7"/>
      <c r="AD77" s="7"/>
      <c r="AE77" s="7"/>
      <c r="AF77" s="7"/>
      <c r="AG77" s="163">
        <f t="shared" si="24"/>
        <v>0</v>
      </c>
      <c r="AH77" s="160">
        <f t="shared" si="26"/>
        <v>0</v>
      </c>
      <c r="AI77" s="130"/>
      <c r="AJ77" s="7"/>
      <c r="AK77" s="7"/>
      <c r="AL77" s="7"/>
      <c r="AM77" s="7"/>
      <c r="AN77" s="7"/>
      <c r="AO77" s="7"/>
      <c r="AP77" s="7"/>
      <c r="AQ77" s="7"/>
      <c r="AR77" s="7"/>
    </row>
    <row r="78" spans="1:44" hidden="1" x14ac:dyDescent="0.2">
      <c r="A78" s="134"/>
      <c r="B78" s="134"/>
      <c r="C78" s="7"/>
      <c r="D78" s="7"/>
      <c r="E78" s="7"/>
      <c r="F78" s="7"/>
      <c r="G78" s="7"/>
      <c r="H78" s="7"/>
      <c r="I78" s="7"/>
      <c r="J78" s="7"/>
      <c r="K78" s="7"/>
      <c r="L78" s="85" t="str">
        <f t="shared" si="43"/>
        <v/>
      </c>
      <c r="M78" s="85" t="str">
        <f t="shared" si="43"/>
        <v/>
      </c>
      <c r="N78" s="85" t="str">
        <f t="shared" si="44"/>
        <v/>
      </c>
      <c r="O78" s="86" t="str">
        <f t="shared" si="45"/>
        <v/>
      </c>
      <c r="P78" s="86" t="str">
        <f t="shared" si="46"/>
        <v/>
      </c>
      <c r="Q78" s="86" t="str">
        <f t="shared" si="47"/>
        <v/>
      </c>
      <c r="R78" s="86" t="str">
        <f t="shared" si="48"/>
        <v/>
      </c>
      <c r="S78" s="86" t="str">
        <f t="shared" si="49"/>
        <v/>
      </c>
      <c r="T78" s="86" t="str">
        <f t="shared" si="50"/>
        <v/>
      </c>
      <c r="U78" s="86" t="str">
        <f t="shared" si="51"/>
        <v/>
      </c>
      <c r="V78" s="86" t="str">
        <f t="shared" si="52"/>
        <v/>
      </c>
      <c r="W78" s="86" t="str">
        <f t="shared" si="53"/>
        <v/>
      </c>
      <c r="X78" s="86" t="str">
        <f t="shared" si="54"/>
        <v/>
      </c>
      <c r="Y78" s="166"/>
      <c r="Z78" s="166"/>
      <c r="AA78" s="7"/>
      <c r="AB78" s="7"/>
      <c r="AC78" s="7"/>
      <c r="AD78" s="7"/>
      <c r="AE78" s="7"/>
      <c r="AF78" s="7"/>
      <c r="AG78" s="163">
        <f t="shared" si="24"/>
        <v>0</v>
      </c>
      <c r="AH78" s="160">
        <f t="shared" si="26"/>
        <v>0</v>
      </c>
      <c r="AI78" s="130"/>
      <c r="AJ78" s="7"/>
      <c r="AK78" s="7"/>
      <c r="AL78" s="7"/>
      <c r="AM78" s="7"/>
      <c r="AN78" s="7"/>
      <c r="AO78" s="7"/>
      <c r="AP78" s="7"/>
      <c r="AQ78" s="7"/>
      <c r="AR78" s="7"/>
    </row>
    <row r="79" spans="1:44" hidden="1" x14ac:dyDescent="0.2">
      <c r="A79" s="134"/>
      <c r="B79" s="134"/>
      <c r="C79" s="7"/>
      <c r="D79" s="7"/>
      <c r="E79" s="7"/>
      <c r="F79" s="7"/>
      <c r="G79" s="7"/>
      <c r="H79" s="7"/>
      <c r="I79" s="7"/>
      <c r="J79" s="7"/>
      <c r="K79" s="7"/>
      <c r="L79" s="85" t="str">
        <f t="shared" si="43"/>
        <v/>
      </c>
      <c r="M79" s="85" t="str">
        <f t="shared" si="43"/>
        <v/>
      </c>
      <c r="N79" s="85" t="str">
        <f t="shared" si="44"/>
        <v/>
      </c>
      <c r="O79" s="86" t="str">
        <f t="shared" si="45"/>
        <v/>
      </c>
      <c r="P79" s="86" t="str">
        <f t="shared" si="46"/>
        <v/>
      </c>
      <c r="Q79" s="86" t="str">
        <f t="shared" si="47"/>
        <v/>
      </c>
      <c r="R79" s="86" t="str">
        <f t="shared" si="48"/>
        <v/>
      </c>
      <c r="S79" s="86" t="str">
        <f t="shared" si="49"/>
        <v/>
      </c>
      <c r="T79" s="86" t="str">
        <f t="shared" si="50"/>
        <v/>
      </c>
      <c r="U79" s="86" t="str">
        <f t="shared" si="51"/>
        <v/>
      </c>
      <c r="V79" s="86" t="str">
        <f t="shared" si="52"/>
        <v/>
      </c>
      <c r="W79" s="86" t="str">
        <f t="shared" si="53"/>
        <v/>
      </c>
      <c r="X79" s="86" t="str">
        <f t="shared" si="54"/>
        <v/>
      </c>
      <c r="Y79" s="166"/>
      <c r="Z79" s="166"/>
      <c r="AA79" s="7"/>
      <c r="AB79" s="7"/>
      <c r="AC79" s="7"/>
      <c r="AD79" s="7"/>
      <c r="AE79" s="7"/>
      <c r="AF79" s="7"/>
      <c r="AG79" s="163">
        <f t="shared" si="24"/>
        <v>0</v>
      </c>
      <c r="AH79" s="160">
        <f t="shared" si="26"/>
        <v>0</v>
      </c>
      <c r="AI79" s="130"/>
      <c r="AJ79" s="7"/>
      <c r="AK79" s="7"/>
      <c r="AL79" s="7"/>
      <c r="AM79" s="7"/>
      <c r="AN79" s="7"/>
      <c r="AO79" s="7"/>
      <c r="AP79" s="7"/>
      <c r="AQ79" s="7"/>
      <c r="AR79" s="7"/>
    </row>
    <row r="80" spans="1:44" hidden="1" x14ac:dyDescent="0.2">
      <c r="A80" s="134"/>
      <c r="B80" s="134"/>
      <c r="C80" s="7"/>
      <c r="D80" s="7"/>
      <c r="E80" s="7"/>
      <c r="F80" s="7"/>
      <c r="G80" s="7"/>
      <c r="H80" s="7"/>
      <c r="I80" s="7"/>
      <c r="J80" s="7"/>
      <c r="K80" s="7"/>
      <c r="L80" s="85" t="str">
        <f t="shared" si="43"/>
        <v/>
      </c>
      <c r="M80" s="85" t="str">
        <f t="shared" si="43"/>
        <v/>
      </c>
      <c r="N80" s="85" t="str">
        <f t="shared" si="44"/>
        <v/>
      </c>
      <c r="O80" s="86" t="str">
        <f t="shared" si="45"/>
        <v/>
      </c>
      <c r="P80" s="86" t="str">
        <f t="shared" si="46"/>
        <v/>
      </c>
      <c r="Q80" s="86" t="str">
        <f t="shared" si="47"/>
        <v/>
      </c>
      <c r="R80" s="86" t="str">
        <f t="shared" si="48"/>
        <v/>
      </c>
      <c r="S80" s="86" t="str">
        <f t="shared" si="49"/>
        <v/>
      </c>
      <c r="T80" s="86" t="str">
        <f t="shared" si="50"/>
        <v/>
      </c>
      <c r="U80" s="86" t="str">
        <f t="shared" si="51"/>
        <v/>
      </c>
      <c r="V80" s="86" t="str">
        <f t="shared" si="52"/>
        <v/>
      </c>
      <c r="W80" s="86" t="str">
        <f t="shared" si="53"/>
        <v/>
      </c>
      <c r="X80" s="86" t="str">
        <f t="shared" si="54"/>
        <v/>
      </c>
      <c r="Y80" s="166"/>
      <c r="Z80" s="166"/>
      <c r="AA80" s="7"/>
      <c r="AB80" s="7"/>
      <c r="AC80" s="7"/>
      <c r="AD80" s="7"/>
      <c r="AE80" s="7"/>
      <c r="AF80" s="7"/>
      <c r="AG80" s="163">
        <f t="shared" si="24"/>
        <v>0</v>
      </c>
      <c r="AH80" s="160">
        <f t="shared" si="26"/>
        <v>0</v>
      </c>
      <c r="AI80" s="130"/>
      <c r="AJ80" s="7"/>
      <c r="AK80" s="7"/>
      <c r="AL80" s="7"/>
      <c r="AM80" s="7"/>
      <c r="AN80" s="7"/>
      <c r="AO80" s="7"/>
      <c r="AP80" s="7"/>
      <c r="AQ80" s="7"/>
      <c r="AR80" s="7"/>
    </row>
    <row r="81" spans="1:44" hidden="1" x14ac:dyDescent="0.2">
      <c r="A81" s="134"/>
      <c r="B81" s="134"/>
      <c r="C81" s="7"/>
      <c r="D81" s="7"/>
      <c r="E81" s="7"/>
      <c r="F81" s="7"/>
      <c r="G81" s="7"/>
      <c r="H81" s="7"/>
      <c r="I81" s="7"/>
      <c r="J81" s="7"/>
      <c r="K81" s="7"/>
      <c r="L81" s="85" t="str">
        <f t="shared" si="43"/>
        <v/>
      </c>
      <c r="M81" s="85" t="str">
        <f t="shared" si="43"/>
        <v/>
      </c>
      <c r="N81" s="85" t="str">
        <f t="shared" si="44"/>
        <v/>
      </c>
      <c r="O81" s="86" t="str">
        <f t="shared" si="45"/>
        <v/>
      </c>
      <c r="P81" s="86" t="str">
        <f t="shared" si="46"/>
        <v/>
      </c>
      <c r="Q81" s="86" t="str">
        <f t="shared" si="47"/>
        <v/>
      </c>
      <c r="R81" s="86" t="str">
        <f t="shared" si="48"/>
        <v/>
      </c>
      <c r="S81" s="86" t="str">
        <f t="shared" si="49"/>
        <v/>
      </c>
      <c r="T81" s="86" t="str">
        <f t="shared" si="50"/>
        <v/>
      </c>
      <c r="U81" s="86" t="str">
        <f t="shared" si="51"/>
        <v/>
      </c>
      <c r="V81" s="86" t="str">
        <f t="shared" si="52"/>
        <v/>
      </c>
      <c r="W81" s="86" t="str">
        <f t="shared" si="53"/>
        <v/>
      </c>
      <c r="X81" s="86" t="str">
        <f t="shared" si="54"/>
        <v/>
      </c>
      <c r="Y81" s="166"/>
      <c r="Z81" s="166"/>
      <c r="AA81" s="7"/>
      <c r="AB81" s="7"/>
      <c r="AC81" s="7"/>
      <c r="AD81" s="7"/>
      <c r="AE81" s="7"/>
      <c r="AF81" s="7"/>
      <c r="AG81" s="163">
        <f t="shared" si="24"/>
        <v>0</v>
      </c>
      <c r="AH81" s="160">
        <f t="shared" si="26"/>
        <v>0</v>
      </c>
      <c r="AI81" s="130"/>
      <c r="AJ81" s="7"/>
      <c r="AK81" s="7"/>
      <c r="AL81" s="7"/>
      <c r="AM81" s="7"/>
      <c r="AN81" s="7"/>
      <c r="AO81" s="7"/>
      <c r="AP81" s="7"/>
      <c r="AQ81" s="7"/>
      <c r="AR81" s="7"/>
    </row>
    <row r="82" spans="1:44" hidden="1" x14ac:dyDescent="0.2">
      <c r="A82" s="134"/>
      <c r="B82" s="134"/>
      <c r="C82" s="7"/>
      <c r="D82" s="7"/>
      <c r="E82" s="7"/>
      <c r="F82" s="7"/>
      <c r="G82" s="7"/>
      <c r="H82" s="7"/>
      <c r="I82" s="7"/>
      <c r="J82" s="7"/>
      <c r="K82" s="7"/>
      <c r="L82" s="76" t="str">
        <f t="shared" ref="L82:X82" si="55">IF(OR(ISNUMBER(L57),ISNUMBER(L61),ISNUMBER(L66), ISNUMBER(L67),ISNUMBER(L74), ISNUMBER(L78),ISNUMBER(L79),ISNUMBER(L80),ISNUMBER(L81)),SUM(L57,L61,L66:L67,L74,L78:L81),"")</f>
        <v/>
      </c>
      <c r="M82" s="76" t="str">
        <f t="shared" si="55"/>
        <v/>
      </c>
      <c r="N82" s="76" t="str">
        <f t="shared" si="55"/>
        <v/>
      </c>
      <c r="O82" s="77" t="str">
        <f t="shared" si="55"/>
        <v/>
      </c>
      <c r="P82" s="77" t="str">
        <f t="shared" si="55"/>
        <v/>
      </c>
      <c r="Q82" s="77" t="str">
        <f t="shared" si="55"/>
        <v/>
      </c>
      <c r="R82" s="77" t="str">
        <f t="shared" si="55"/>
        <v/>
      </c>
      <c r="S82" s="77" t="str">
        <f t="shared" si="55"/>
        <v/>
      </c>
      <c r="T82" s="77" t="str">
        <f t="shared" si="55"/>
        <v/>
      </c>
      <c r="U82" s="77" t="str">
        <f t="shared" si="55"/>
        <v/>
      </c>
      <c r="V82" s="77" t="str">
        <f t="shared" si="55"/>
        <v/>
      </c>
      <c r="W82" s="77" t="str">
        <f t="shared" si="55"/>
        <v/>
      </c>
      <c r="X82" s="77" t="str">
        <f t="shared" si="55"/>
        <v/>
      </c>
      <c r="Y82" s="157"/>
      <c r="Z82" s="157"/>
      <c r="AA82" s="7"/>
      <c r="AB82" s="7"/>
      <c r="AC82" s="7"/>
      <c r="AD82" s="7"/>
      <c r="AE82" s="7"/>
      <c r="AF82" s="7"/>
      <c r="AG82" s="159">
        <f t="shared" si="24"/>
        <v>0</v>
      </c>
      <c r="AH82" s="160">
        <f t="shared" si="26"/>
        <v>0</v>
      </c>
      <c r="AI82" s="130"/>
      <c r="AJ82" s="7"/>
      <c r="AK82" s="7"/>
      <c r="AL82" s="7"/>
      <c r="AM82" s="7"/>
      <c r="AN82" s="7"/>
      <c r="AO82" s="7"/>
      <c r="AP82" s="7"/>
      <c r="AQ82" s="7"/>
      <c r="AR82" s="7"/>
    </row>
    <row r="83" spans="1:44" hidden="1" x14ac:dyDescent="0.2">
      <c r="A83" s="134"/>
      <c r="B83" s="134"/>
      <c r="C83" s="7"/>
      <c r="D83" s="7"/>
      <c r="E83" s="7"/>
      <c r="F83" s="7"/>
      <c r="G83" s="7"/>
      <c r="H83" s="7"/>
      <c r="I83" s="7"/>
      <c r="J83" s="7"/>
      <c r="K83" s="7"/>
      <c r="L83" s="128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128"/>
      <c r="AH83" s="129"/>
      <c r="AI83" s="130"/>
      <c r="AJ83" s="7"/>
      <c r="AK83" s="7"/>
      <c r="AL83" s="7"/>
      <c r="AM83" s="7"/>
      <c r="AN83" s="7"/>
      <c r="AO83" s="7"/>
      <c r="AP83" s="7"/>
      <c r="AQ83" s="7"/>
      <c r="AR83" s="7"/>
    </row>
    <row r="84" spans="1:44" hidden="1" x14ac:dyDescent="0.2">
      <c r="A84" s="134"/>
      <c r="B84" s="134"/>
      <c r="C84" s="7"/>
      <c r="D84" s="7"/>
      <c r="E84" s="7"/>
      <c r="F84" s="7"/>
      <c r="G84" s="7"/>
      <c r="H84" s="7"/>
      <c r="I84" s="7"/>
      <c r="J84" s="7"/>
      <c r="K84" s="7"/>
      <c r="L84" s="128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128"/>
      <c r="AH84" s="129"/>
      <c r="AI84" s="130"/>
      <c r="AJ84" s="7"/>
      <c r="AK84" s="7"/>
      <c r="AL84" s="7"/>
      <c r="AM84" s="7"/>
      <c r="AN84" s="7"/>
      <c r="AO84" s="7"/>
      <c r="AP84" s="7"/>
      <c r="AQ84" s="7"/>
      <c r="AR84" s="7"/>
    </row>
    <row r="85" spans="1:44" hidden="1" x14ac:dyDescent="0.2">
      <c r="A85" s="134"/>
      <c r="B85" s="134"/>
      <c r="C85" s="7"/>
      <c r="D85" s="7"/>
      <c r="E85" s="7"/>
      <c r="F85" s="7"/>
      <c r="G85" s="7"/>
      <c r="H85" s="7"/>
      <c r="I85" s="7"/>
      <c r="J85" s="7"/>
      <c r="K85" s="7"/>
      <c r="L85" s="128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128"/>
      <c r="AH85" s="129"/>
      <c r="AI85" s="130"/>
      <c r="AJ85" s="7"/>
      <c r="AK85" s="7"/>
      <c r="AL85" s="7"/>
      <c r="AM85" s="7"/>
      <c r="AN85" s="7"/>
      <c r="AO85" s="7"/>
      <c r="AP85" s="7"/>
      <c r="AQ85" s="7"/>
      <c r="AR85" s="7"/>
    </row>
    <row r="86" spans="1:44" hidden="1" x14ac:dyDescent="0.2">
      <c r="A86" s="134"/>
      <c r="B86" s="134"/>
      <c r="C86" s="7"/>
      <c r="D86" s="7"/>
      <c r="E86" s="7"/>
      <c r="F86" s="7"/>
      <c r="G86" s="7"/>
      <c r="H86" s="7"/>
      <c r="I86" s="7"/>
      <c r="J86" s="7"/>
      <c r="K86" s="7"/>
      <c r="L86" s="128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128"/>
      <c r="AH86" s="129"/>
      <c r="AI86" s="130"/>
      <c r="AJ86" s="7"/>
      <c r="AK86" s="7"/>
      <c r="AL86" s="7"/>
      <c r="AM86" s="7"/>
      <c r="AN86" s="7"/>
      <c r="AO86" s="7"/>
      <c r="AP86" s="7"/>
      <c r="AQ86" s="7"/>
      <c r="AR86" s="7"/>
    </row>
    <row r="87" spans="1:44" hidden="1" x14ac:dyDescent="0.2">
      <c r="A87" s="134"/>
      <c r="B87" s="134"/>
      <c r="C87" s="7"/>
      <c r="D87" s="7"/>
      <c r="E87" s="7"/>
      <c r="F87" s="7"/>
      <c r="G87" s="7"/>
      <c r="H87" s="7"/>
      <c r="I87" s="7"/>
      <c r="J87" s="7"/>
      <c r="K87" s="7"/>
      <c r="L87" s="128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128"/>
      <c r="AH87" s="129"/>
      <c r="AI87" s="130"/>
      <c r="AJ87" s="7"/>
      <c r="AK87" s="7"/>
      <c r="AL87" s="7"/>
      <c r="AM87" s="7"/>
      <c r="AN87" s="7"/>
      <c r="AO87" s="7"/>
      <c r="AP87" s="7"/>
      <c r="AQ87" s="7"/>
      <c r="AR87" s="7"/>
    </row>
    <row r="88" spans="1:44" hidden="1" x14ac:dyDescent="0.2">
      <c r="A88" s="134"/>
      <c r="B88" s="134"/>
      <c r="C88" s="7"/>
      <c r="D88" s="7"/>
      <c r="E88" s="7"/>
      <c r="F88" s="7"/>
      <c r="G88" s="7"/>
      <c r="H88" s="7"/>
      <c r="I88" s="7"/>
      <c r="J88" s="7"/>
      <c r="K88" s="7"/>
      <c r="L88" s="128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128"/>
      <c r="AH88" s="129"/>
      <c r="AI88" s="130"/>
      <c r="AJ88" s="7"/>
      <c r="AK88" s="7"/>
      <c r="AL88" s="7"/>
      <c r="AM88" s="7"/>
      <c r="AN88" s="7"/>
      <c r="AO88" s="7"/>
      <c r="AP88" s="7"/>
      <c r="AQ88" s="7"/>
      <c r="AR88" s="7"/>
    </row>
    <row r="89" spans="1:44" hidden="1" x14ac:dyDescent="0.2">
      <c r="A89" s="134"/>
      <c r="B89" s="134"/>
      <c r="C89" s="7"/>
      <c r="D89" s="7"/>
      <c r="E89" s="7"/>
      <c r="F89" s="7"/>
      <c r="G89" s="7"/>
      <c r="H89" s="7"/>
      <c r="I89" s="7"/>
      <c r="J89" s="7"/>
      <c r="K89" s="7"/>
      <c r="L89" s="128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128"/>
      <c r="AH89" s="129"/>
      <c r="AI89" s="130"/>
      <c r="AJ89" s="7"/>
      <c r="AK89" s="7"/>
      <c r="AL89" s="7"/>
      <c r="AM89" s="7"/>
      <c r="AN89" s="7"/>
      <c r="AO89" s="7"/>
      <c r="AP89" s="7"/>
      <c r="AQ89" s="7"/>
      <c r="AR89" s="7"/>
    </row>
    <row r="90" spans="1:44" hidden="1" x14ac:dyDescent="0.2">
      <c r="A90" s="134"/>
      <c r="B90" s="134"/>
      <c r="C90" s="7"/>
      <c r="D90" s="7"/>
      <c r="E90" s="7"/>
      <c r="F90" s="7"/>
      <c r="G90" s="7"/>
      <c r="H90" s="7"/>
      <c r="I90" s="7"/>
      <c r="J90" s="7"/>
      <c r="K90" s="7"/>
      <c r="L90" s="128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128"/>
      <c r="AH90" s="129"/>
      <c r="AI90" s="130"/>
      <c r="AJ90" s="7"/>
      <c r="AK90" s="7"/>
      <c r="AL90" s="7"/>
      <c r="AM90" s="7"/>
      <c r="AN90" s="7"/>
      <c r="AO90" s="7"/>
      <c r="AP90" s="7"/>
      <c r="AQ90" s="7"/>
      <c r="AR90" s="7"/>
    </row>
    <row r="91" spans="1:44" hidden="1" x14ac:dyDescent="0.2">
      <c r="A91" s="134"/>
      <c r="B91" s="134"/>
      <c r="C91" s="7"/>
      <c r="D91" s="7"/>
      <c r="E91" s="7"/>
      <c r="F91" s="7"/>
      <c r="G91" s="7"/>
      <c r="H91" s="7"/>
      <c r="I91" s="7"/>
      <c r="J91" s="7"/>
      <c r="K91" s="7"/>
      <c r="L91" s="128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128"/>
      <c r="AH91" s="129"/>
      <c r="AI91" s="130"/>
      <c r="AJ91" s="7"/>
      <c r="AK91" s="7"/>
      <c r="AL91" s="7"/>
      <c r="AM91" s="7"/>
      <c r="AN91" s="7"/>
      <c r="AO91" s="7"/>
      <c r="AP91" s="7"/>
      <c r="AQ91" s="7"/>
      <c r="AR91" s="7"/>
    </row>
    <row r="92" spans="1:44" hidden="1" x14ac:dyDescent="0.2">
      <c r="A92" s="134"/>
      <c r="B92" s="134"/>
      <c r="C92" s="7"/>
      <c r="D92" s="7"/>
      <c r="E92" s="7"/>
      <c r="F92" s="7"/>
      <c r="G92" s="7"/>
      <c r="H92" s="7"/>
      <c r="I92" s="7"/>
      <c r="J92" s="7"/>
      <c r="K92" s="7"/>
      <c r="L92" s="128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128"/>
      <c r="AH92" s="129"/>
      <c r="AI92" s="130"/>
      <c r="AJ92" s="7"/>
      <c r="AK92" s="7"/>
      <c r="AL92" s="7"/>
      <c r="AM92" s="7"/>
      <c r="AN92" s="7"/>
      <c r="AO92" s="7"/>
      <c r="AP92" s="7"/>
      <c r="AQ92" s="7"/>
      <c r="AR92" s="7"/>
    </row>
    <row r="93" spans="1:44" hidden="1" x14ac:dyDescent="0.2">
      <c r="A93" s="134"/>
      <c r="B93" s="134"/>
      <c r="C93" s="7"/>
      <c r="D93" s="7"/>
      <c r="E93" s="7"/>
      <c r="F93" s="7"/>
      <c r="G93" s="7"/>
      <c r="H93" s="7"/>
      <c r="I93" s="7"/>
      <c r="J93" s="7"/>
      <c r="K93" s="7"/>
      <c r="L93" s="128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128"/>
      <c r="AH93" s="129"/>
      <c r="AI93" s="130"/>
      <c r="AJ93" s="7"/>
      <c r="AK93" s="7"/>
      <c r="AL93" s="7"/>
      <c r="AM93" s="7"/>
      <c r="AN93" s="7"/>
      <c r="AO93" s="7"/>
      <c r="AP93" s="7"/>
      <c r="AQ93" s="7"/>
      <c r="AR93" s="7"/>
    </row>
    <row r="94" spans="1:44" ht="14.25" hidden="1" customHeight="1" x14ac:dyDescent="0.2">
      <c r="A94" s="134"/>
      <c r="B94" s="134"/>
      <c r="C94" s="7"/>
      <c r="D94" s="7"/>
      <c r="E94" s="7"/>
      <c r="F94" s="7"/>
      <c r="G94" s="7"/>
      <c r="H94" s="7"/>
      <c r="I94" s="7"/>
      <c r="J94" s="7"/>
      <c r="K94" s="7"/>
      <c r="L94" s="128"/>
      <c r="M94" s="7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  <c r="AA94" s="122"/>
      <c r="AB94" s="7"/>
      <c r="AC94" s="7"/>
      <c r="AD94" s="7"/>
      <c r="AE94" s="7"/>
      <c r="AF94" s="7"/>
      <c r="AG94" s="128"/>
      <c r="AH94" s="129"/>
      <c r="AI94" s="130"/>
      <c r="AJ94" s="7"/>
      <c r="AK94" s="7"/>
      <c r="AL94" s="7"/>
      <c r="AM94" s="7"/>
      <c r="AN94" s="7"/>
      <c r="AO94" s="7"/>
      <c r="AP94" s="7"/>
      <c r="AQ94" s="7"/>
      <c r="AR94" s="7"/>
    </row>
    <row r="95" spans="1:44" ht="15" hidden="1" x14ac:dyDescent="0.2">
      <c r="A95" s="213" t="s">
        <v>128</v>
      </c>
      <c r="B95" s="213"/>
      <c r="C95" s="7"/>
      <c r="D95" s="7"/>
      <c r="E95" s="7"/>
      <c r="F95" s="7"/>
      <c r="G95" s="7"/>
      <c r="H95" s="7"/>
      <c r="I95" s="7"/>
      <c r="J95" s="7"/>
      <c r="K95" s="7"/>
      <c r="L95" s="128"/>
      <c r="M95" s="7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7"/>
      <c r="AC95" s="7"/>
      <c r="AD95" s="7"/>
      <c r="AE95" s="7"/>
      <c r="AF95" s="7"/>
      <c r="AG95" s="128"/>
      <c r="AH95" s="129"/>
      <c r="AI95" s="130"/>
      <c r="AJ95" s="7"/>
      <c r="AK95" s="7"/>
      <c r="AL95" s="7"/>
      <c r="AM95" s="7"/>
      <c r="AN95" s="7"/>
      <c r="AO95" s="7"/>
      <c r="AP95" s="7"/>
      <c r="AQ95" s="7"/>
      <c r="AR95" s="7"/>
    </row>
    <row r="96" spans="1:44" hidden="1" x14ac:dyDescent="0.2">
      <c r="A96" s="134"/>
      <c r="B96" s="134"/>
      <c r="C96" s="7"/>
      <c r="D96" s="7"/>
      <c r="E96" s="7"/>
      <c r="F96" s="7"/>
      <c r="G96" s="7"/>
      <c r="H96" s="7"/>
      <c r="I96" s="7"/>
      <c r="J96" s="7"/>
      <c r="K96" s="7"/>
      <c r="L96" s="128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128"/>
      <c r="AH96" s="129"/>
      <c r="AI96" s="130"/>
      <c r="AJ96" s="7"/>
      <c r="AK96" s="7"/>
      <c r="AL96" s="7"/>
      <c r="AM96" s="7"/>
      <c r="AN96" s="7"/>
      <c r="AO96" s="7"/>
      <c r="AP96" s="7"/>
      <c r="AQ96" s="7"/>
      <c r="AR96" s="7"/>
    </row>
    <row r="97" spans="1:44" ht="15.75" hidden="1" x14ac:dyDescent="0.2">
      <c r="A97" s="167" t="s">
        <v>88</v>
      </c>
      <c r="B97" s="167"/>
      <c r="C97" s="168"/>
      <c r="D97" s="168"/>
      <c r="E97" s="168"/>
      <c r="F97" s="168"/>
      <c r="G97" s="168"/>
      <c r="H97" s="168"/>
      <c r="I97" s="169"/>
      <c r="J97" s="169"/>
      <c r="K97" s="169"/>
      <c r="L97" s="170"/>
      <c r="M97" s="169"/>
      <c r="N97" s="169"/>
      <c r="O97" s="169"/>
      <c r="P97" s="169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171"/>
      <c r="AD97" s="7"/>
      <c r="AE97" s="7"/>
      <c r="AF97" s="7"/>
      <c r="AG97" s="128"/>
      <c r="AH97" s="129"/>
      <c r="AI97" s="130"/>
      <c r="AJ97" s="7"/>
      <c r="AK97" s="7"/>
      <c r="AL97" s="7"/>
      <c r="AM97" s="7"/>
      <c r="AN97" s="7"/>
      <c r="AO97" s="7"/>
      <c r="AP97" s="7"/>
      <c r="AQ97" s="7"/>
      <c r="AR97" s="7"/>
    </row>
    <row r="98" spans="1:44" hidden="1" x14ac:dyDescent="0.2">
      <c r="A98" s="172" t="s">
        <v>89</v>
      </c>
      <c r="B98" s="172"/>
      <c r="C98" s="7"/>
      <c r="D98" s="7"/>
      <c r="E98" s="7"/>
      <c r="F98" s="7"/>
      <c r="G98" s="7"/>
      <c r="H98" s="7"/>
      <c r="I98" s="7"/>
      <c r="J98" s="7"/>
      <c r="K98" s="7"/>
      <c r="L98" s="128"/>
      <c r="M98" s="7"/>
      <c r="N98" s="7"/>
      <c r="O98" s="7"/>
      <c r="P98" s="7"/>
      <c r="Q98" s="7"/>
      <c r="R98" s="7"/>
      <c r="S98" s="258" t="s">
        <v>90</v>
      </c>
      <c r="T98" s="259"/>
      <c r="U98" s="7"/>
      <c r="V98" s="7"/>
      <c r="W98" s="7"/>
      <c r="X98" s="7"/>
      <c r="Y98" s="7"/>
      <c r="Z98" s="7"/>
      <c r="AA98" s="7"/>
      <c r="AB98" s="7"/>
      <c r="AC98" s="7" t="str">
        <f>IF(AND(ISNUMBER(AA109),ISNUMBER(G109)),AA109/G109,"")</f>
        <v/>
      </c>
      <c r="AD98" s="7"/>
      <c r="AE98" s="7"/>
      <c r="AF98" s="7"/>
      <c r="AG98" s="128"/>
      <c r="AH98" s="129"/>
      <c r="AI98" s="130"/>
      <c r="AJ98" s="7"/>
      <c r="AK98" s="7"/>
      <c r="AL98" s="7"/>
      <c r="AM98" s="7"/>
      <c r="AN98" s="7"/>
      <c r="AO98" s="7"/>
      <c r="AP98" s="7"/>
      <c r="AQ98" s="7"/>
      <c r="AR98" s="7"/>
    </row>
    <row r="99" spans="1:44" hidden="1" x14ac:dyDescent="0.2">
      <c r="A99" s="134"/>
      <c r="B99" s="134"/>
      <c r="C99" s="7"/>
      <c r="D99" s="7"/>
      <c r="E99" s="7"/>
      <c r="F99" s="7"/>
      <c r="G99" s="7"/>
      <c r="H99" s="7"/>
      <c r="I99" s="7"/>
      <c r="J99" s="7"/>
      <c r="K99" s="7"/>
      <c r="L99" s="128"/>
      <c r="M99" s="7"/>
      <c r="N99" s="7"/>
      <c r="O99" s="7"/>
      <c r="P99" s="7"/>
      <c r="Q99" s="7"/>
      <c r="R99" s="7"/>
      <c r="S99" s="173" t="s">
        <v>91</v>
      </c>
      <c r="T99" s="174" t="e">
        <f>X103*(X101/X102)</f>
        <v>#DIV/0!</v>
      </c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128"/>
      <c r="AH99" s="129"/>
      <c r="AI99" s="130"/>
      <c r="AJ99" s="7"/>
      <c r="AK99" s="7"/>
      <c r="AL99" s="7"/>
      <c r="AM99" s="7"/>
      <c r="AN99" s="7"/>
      <c r="AO99" s="7"/>
      <c r="AP99" s="7"/>
      <c r="AQ99" s="7"/>
      <c r="AR99" s="7"/>
    </row>
    <row r="100" spans="1:44" ht="15.75" hidden="1" x14ac:dyDescent="0.2">
      <c r="A100" s="175" t="s">
        <v>0</v>
      </c>
      <c r="B100" s="223"/>
      <c r="C100" s="176" t="s">
        <v>1</v>
      </c>
      <c r="D100" s="177"/>
      <c r="E100" s="177"/>
      <c r="F100" s="4"/>
      <c r="G100" s="5"/>
      <c r="H100" s="5"/>
      <c r="I100" s="5"/>
      <c r="J100" s="5"/>
      <c r="K100" s="5"/>
      <c r="L100" s="138" t="s">
        <v>2</v>
      </c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8" t="s">
        <v>3</v>
      </c>
      <c r="AC100" s="8"/>
      <c r="AD100" s="8"/>
      <c r="AE100" s="8"/>
      <c r="AF100" s="7"/>
      <c r="AG100" s="128"/>
      <c r="AH100" s="129"/>
      <c r="AI100" s="130"/>
      <c r="AJ100" s="7"/>
      <c r="AK100" s="7"/>
      <c r="AL100" s="7"/>
      <c r="AM100" s="7"/>
      <c r="AN100" s="7"/>
      <c r="AO100" s="7"/>
      <c r="AP100" s="7"/>
      <c r="AQ100" s="7"/>
      <c r="AR100" s="7"/>
    </row>
    <row r="101" spans="1:44" ht="15.75" hidden="1" x14ac:dyDescent="0.2">
      <c r="A101" s="13">
        <f>A2</f>
        <v>0</v>
      </c>
      <c r="B101" s="219"/>
      <c r="C101" s="178">
        <f>C2</f>
        <v>0</v>
      </c>
      <c r="D101" s="179"/>
      <c r="E101" s="179"/>
      <c r="F101" s="179"/>
      <c r="G101" s="179"/>
      <c r="H101" s="180"/>
      <c r="I101" s="14"/>
      <c r="J101" s="14"/>
      <c r="K101" s="14"/>
      <c r="L101" s="139">
        <f>L2</f>
        <v>2017</v>
      </c>
      <c r="M101" s="7"/>
      <c r="N101" s="16"/>
      <c r="O101" s="16"/>
      <c r="P101" s="16"/>
      <c r="Q101" s="16"/>
      <c r="R101" s="16"/>
      <c r="S101" s="16"/>
      <c r="T101" s="16"/>
      <c r="U101" s="16"/>
      <c r="V101" s="17" t="s">
        <v>4</v>
      </c>
      <c r="W101" s="17" t="s">
        <v>4</v>
      </c>
      <c r="X101" s="18">
        <f>X2</f>
        <v>0</v>
      </c>
      <c r="Y101" s="18"/>
      <c r="Z101" s="18"/>
      <c r="AA101" s="16"/>
      <c r="AB101" s="20"/>
      <c r="AC101" s="20"/>
      <c r="AD101" s="20"/>
      <c r="AE101" s="20"/>
      <c r="AF101" s="7"/>
      <c r="AG101" s="128"/>
      <c r="AH101" s="129"/>
      <c r="AI101" s="130"/>
      <c r="AJ101" s="7"/>
      <c r="AK101" s="7"/>
      <c r="AL101" s="7"/>
      <c r="AM101" s="7"/>
      <c r="AN101" s="7"/>
      <c r="AO101" s="7"/>
      <c r="AP101" s="7"/>
      <c r="AQ101" s="7"/>
      <c r="AR101" s="7"/>
    </row>
    <row r="102" spans="1:44" ht="15.75" hidden="1" x14ac:dyDescent="0.2">
      <c r="A102" s="181" t="s">
        <v>6</v>
      </c>
      <c r="B102" s="224"/>
      <c r="C102" s="176" t="s">
        <v>7</v>
      </c>
      <c r="D102" s="177"/>
      <c r="E102" s="177"/>
      <c r="F102" s="182"/>
      <c r="G102" s="183" t="s">
        <v>8</v>
      </c>
      <c r="H102" s="182"/>
      <c r="I102" s="182"/>
      <c r="J102" s="182"/>
      <c r="K102" s="182"/>
      <c r="L102" s="140"/>
      <c r="M102" s="29"/>
      <c r="N102" s="16"/>
      <c r="O102" s="184"/>
      <c r="P102" s="145"/>
      <c r="Q102" s="145"/>
      <c r="R102" s="145"/>
      <c r="S102" s="145"/>
      <c r="T102" s="145"/>
      <c r="U102" s="16"/>
      <c r="V102" s="17" t="s">
        <v>9</v>
      </c>
      <c r="W102" s="17" t="s">
        <v>9</v>
      </c>
      <c r="X102" s="18">
        <f>X3</f>
        <v>0</v>
      </c>
      <c r="Y102" s="18"/>
      <c r="Z102" s="18"/>
      <c r="AA102" s="16"/>
      <c r="AB102" s="141">
        <f>AB3</f>
        <v>0</v>
      </c>
      <c r="AC102" s="31"/>
      <c r="AD102" s="31"/>
      <c r="AE102" s="31"/>
      <c r="AF102" s="7"/>
      <c r="AG102" s="128"/>
      <c r="AH102" s="129"/>
      <c r="AI102" s="130"/>
      <c r="AJ102" s="7"/>
      <c r="AK102" s="7"/>
      <c r="AL102" s="7"/>
      <c r="AM102" s="7"/>
      <c r="AN102" s="7"/>
      <c r="AO102" s="7"/>
      <c r="AP102" s="7"/>
      <c r="AQ102" s="7"/>
      <c r="AR102" s="7"/>
    </row>
    <row r="103" spans="1:44" ht="16.5" hidden="1" thickBot="1" x14ac:dyDescent="0.25">
      <c r="A103" s="32">
        <f>A4</f>
        <v>0</v>
      </c>
      <c r="B103" s="225"/>
      <c r="C103" s="185">
        <f>C4</f>
        <v>0</v>
      </c>
      <c r="D103" s="182"/>
      <c r="E103" s="182"/>
      <c r="F103" s="177"/>
      <c r="G103" s="177"/>
      <c r="H103" s="186"/>
      <c r="I103" s="182"/>
      <c r="J103" s="182"/>
      <c r="K103" s="182"/>
      <c r="L103" s="140"/>
      <c r="M103" s="29"/>
      <c r="N103" s="16"/>
      <c r="O103" s="16"/>
      <c r="P103" s="16"/>
      <c r="Q103" s="16"/>
      <c r="R103" s="16"/>
      <c r="S103" s="16"/>
      <c r="T103" s="16"/>
      <c r="U103" s="16"/>
      <c r="V103" s="17" t="s">
        <v>10</v>
      </c>
      <c r="W103" s="17" t="s">
        <v>10</v>
      </c>
      <c r="X103" s="18">
        <f>X4</f>
        <v>0</v>
      </c>
      <c r="Y103" s="18"/>
      <c r="Z103" s="18"/>
      <c r="AA103" s="16"/>
      <c r="AB103" s="33"/>
      <c r="AC103" s="33"/>
      <c r="AD103" s="34"/>
      <c r="AE103" s="33"/>
      <c r="AF103" s="7"/>
      <c r="AG103" s="128"/>
      <c r="AH103" s="129"/>
      <c r="AI103" s="130"/>
      <c r="AJ103" s="7"/>
      <c r="AK103" s="7"/>
      <c r="AL103" s="7"/>
      <c r="AM103" s="7"/>
      <c r="AN103" s="7"/>
      <c r="AO103" s="7"/>
      <c r="AP103" s="7"/>
      <c r="AQ103" s="7"/>
      <c r="AR103" s="7"/>
    </row>
    <row r="104" spans="1:44" ht="64.5" hidden="1" thickBot="1" x14ac:dyDescent="0.25">
      <c r="A104" s="187" t="s">
        <v>11</v>
      </c>
      <c r="B104" s="226"/>
      <c r="C104" s="188" t="s">
        <v>12</v>
      </c>
      <c r="D104" s="188"/>
      <c r="E104" s="188"/>
      <c r="F104" s="188"/>
      <c r="G104" s="188"/>
      <c r="H104" s="188"/>
      <c r="I104" s="188"/>
      <c r="J104" s="188"/>
      <c r="K104" s="188"/>
      <c r="L104" s="189" t="s">
        <v>13</v>
      </c>
      <c r="M104" s="190"/>
      <c r="N104" s="188" t="s">
        <v>14</v>
      </c>
      <c r="O104" s="191"/>
      <c r="P104" s="192"/>
      <c r="Q104" s="192"/>
      <c r="R104" s="192"/>
      <c r="S104" s="192"/>
      <c r="T104" s="192"/>
      <c r="U104" s="192"/>
      <c r="V104" s="192"/>
      <c r="W104" s="192"/>
      <c r="X104" s="193"/>
      <c r="Y104" s="190"/>
      <c r="Z104" s="190"/>
      <c r="AA104" s="194" t="s">
        <v>15</v>
      </c>
      <c r="AB104" s="195" t="s">
        <v>16</v>
      </c>
      <c r="AC104" s="195" t="s">
        <v>17</v>
      </c>
      <c r="AD104" s="195" t="s">
        <v>18</v>
      </c>
      <c r="AE104" s="196" t="s">
        <v>19</v>
      </c>
      <c r="AF104" s="7"/>
      <c r="AG104" s="128"/>
      <c r="AH104" s="129"/>
      <c r="AI104" s="130"/>
      <c r="AJ104" s="51" t="s">
        <v>20</v>
      </c>
      <c r="AK104" s="51" t="s">
        <v>21</v>
      </c>
      <c r="AL104" s="51" t="s">
        <v>22</v>
      </c>
      <c r="AM104" s="7"/>
      <c r="AN104" s="7"/>
      <c r="AO104" s="7"/>
      <c r="AP104" s="7"/>
      <c r="AQ104" s="7"/>
      <c r="AR104" s="7"/>
    </row>
    <row r="105" spans="1:44" ht="17.25" hidden="1" thickBot="1" x14ac:dyDescent="0.25">
      <c r="A105" s="53"/>
      <c r="B105" s="222"/>
      <c r="C105" s="260" t="str">
        <f>IF(AB52=0,"","Lämmitys")</f>
        <v/>
      </c>
      <c r="D105" s="261"/>
      <c r="E105" s="262"/>
      <c r="F105" s="260" t="s">
        <v>23</v>
      </c>
      <c r="G105" s="261"/>
      <c r="H105" s="262"/>
      <c r="I105" s="260" t="s">
        <v>24</v>
      </c>
      <c r="J105" s="261"/>
      <c r="K105" s="262"/>
      <c r="L105" s="54"/>
      <c r="M105" s="55"/>
      <c r="N105" s="56" t="s">
        <v>92</v>
      </c>
      <c r="O105" s="56" t="s">
        <v>93</v>
      </c>
      <c r="P105" s="56" t="s">
        <v>94</v>
      </c>
      <c r="Q105" s="56" t="s">
        <v>95</v>
      </c>
      <c r="R105" s="56" t="s">
        <v>96</v>
      </c>
      <c r="S105" s="56" t="s">
        <v>97</v>
      </c>
      <c r="T105" s="56" t="s">
        <v>98</v>
      </c>
      <c r="U105" s="56"/>
      <c r="V105" s="56"/>
      <c r="W105" s="56"/>
      <c r="X105" s="56" t="s">
        <v>101</v>
      </c>
      <c r="Y105" s="251" t="s">
        <v>31</v>
      </c>
      <c r="Z105" s="251" t="s">
        <v>31</v>
      </c>
      <c r="AA105" s="57" t="s">
        <v>33</v>
      </c>
      <c r="AB105" s="58"/>
      <c r="AC105" s="58"/>
      <c r="AD105" s="58"/>
      <c r="AE105" s="59"/>
      <c r="AF105" s="7"/>
      <c r="AG105" s="128"/>
      <c r="AH105" s="129"/>
      <c r="AI105" s="130"/>
      <c r="AJ105" s="51"/>
      <c r="AK105" s="51"/>
      <c r="AL105" s="51"/>
      <c r="AM105" s="197" t="s">
        <v>102</v>
      </c>
      <c r="AN105" s="7"/>
      <c r="AO105" s="7"/>
      <c r="AP105" s="134" t="s">
        <v>105</v>
      </c>
      <c r="AQ105" s="7"/>
      <c r="AR105" s="7"/>
    </row>
    <row r="106" spans="1:44" ht="39" hidden="1" thickBot="1" x14ac:dyDescent="0.25">
      <c r="A106" s="60"/>
      <c r="B106" s="60"/>
      <c r="C106" s="61" t="s">
        <v>34</v>
      </c>
      <c r="D106" s="62" t="s">
        <v>35</v>
      </c>
      <c r="E106" s="62" t="s">
        <v>36</v>
      </c>
      <c r="F106" s="61" t="s">
        <v>34</v>
      </c>
      <c r="G106" s="62" t="s">
        <v>35</v>
      </c>
      <c r="H106" s="62" t="s">
        <v>36</v>
      </c>
      <c r="I106" s="61" t="s">
        <v>34</v>
      </c>
      <c r="J106" s="62" t="s">
        <v>35</v>
      </c>
      <c r="K106" s="62" t="s">
        <v>36</v>
      </c>
      <c r="L106" s="198" t="s">
        <v>84</v>
      </c>
      <c r="M106" s="199" t="s">
        <v>85</v>
      </c>
      <c r="N106" s="56" t="s">
        <v>25</v>
      </c>
      <c r="O106" s="56" t="s">
        <v>26</v>
      </c>
      <c r="P106" s="56" t="s">
        <v>27</v>
      </c>
      <c r="Q106" s="56" t="s">
        <v>28</v>
      </c>
      <c r="R106" s="56" t="s">
        <v>29</v>
      </c>
      <c r="S106" s="56" t="s">
        <v>30</v>
      </c>
      <c r="T106" s="56" t="s">
        <v>127</v>
      </c>
      <c r="U106" s="56" t="s">
        <v>31</v>
      </c>
      <c r="V106" s="56" t="s">
        <v>31</v>
      </c>
      <c r="W106" s="56" t="s">
        <v>31</v>
      </c>
      <c r="X106" s="56" t="s">
        <v>32</v>
      </c>
      <c r="Y106" s="252"/>
      <c r="Z106" s="252"/>
      <c r="AA106" s="65" t="s">
        <v>39</v>
      </c>
      <c r="AB106" s="66" t="s">
        <v>40</v>
      </c>
      <c r="AC106" s="67" t="s">
        <v>41</v>
      </c>
      <c r="AD106" s="66" t="s">
        <v>41</v>
      </c>
      <c r="AE106" s="68" t="s">
        <v>42</v>
      </c>
      <c r="AF106" s="7"/>
      <c r="AG106" s="153" t="s">
        <v>86</v>
      </c>
      <c r="AH106" s="154" t="s">
        <v>87</v>
      </c>
      <c r="AI106" s="155"/>
      <c r="AJ106" s="73"/>
      <c r="AK106" s="73"/>
      <c r="AL106" s="73"/>
      <c r="AM106" s="200" t="s">
        <v>103</v>
      </c>
      <c r="AN106" s="201" t="s">
        <v>104</v>
      </c>
      <c r="AO106" s="7"/>
      <c r="AP106" s="7" t="s">
        <v>106</v>
      </c>
      <c r="AQ106" s="7" t="s">
        <v>23</v>
      </c>
      <c r="AR106" s="7" t="s">
        <v>24</v>
      </c>
    </row>
    <row r="107" spans="1:44" ht="15" hidden="1" thickBot="1" x14ac:dyDescent="0.25">
      <c r="A107" s="60"/>
      <c r="B107" s="60" t="s">
        <v>108</v>
      </c>
      <c r="C107" s="227" t="s">
        <v>109</v>
      </c>
      <c r="D107" s="228" t="s">
        <v>110</v>
      </c>
      <c r="E107" s="228" t="s">
        <v>111</v>
      </c>
      <c r="F107" s="227" t="s">
        <v>112</v>
      </c>
      <c r="G107" s="228" t="s">
        <v>113</v>
      </c>
      <c r="H107" s="228" t="s">
        <v>114</v>
      </c>
      <c r="I107" s="227" t="s">
        <v>115</v>
      </c>
      <c r="J107" s="228" t="s">
        <v>116</v>
      </c>
      <c r="K107" s="228" t="s">
        <v>117</v>
      </c>
      <c r="L107" s="229" t="s">
        <v>118</v>
      </c>
      <c r="M107" s="230" t="s">
        <v>119</v>
      </c>
      <c r="N107" s="56" t="s">
        <v>92</v>
      </c>
      <c r="O107" s="56" t="s">
        <v>93</v>
      </c>
      <c r="P107" s="56" t="s">
        <v>94</v>
      </c>
      <c r="Q107" s="56" t="s">
        <v>95</v>
      </c>
      <c r="R107" s="56" t="s">
        <v>96</v>
      </c>
      <c r="S107" s="56" t="s">
        <v>97</v>
      </c>
      <c r="T107" s="56" t="s">
        <v>98</v>
      </c>
      <c r="U107" s="56"/>
      <c r="V107" s="56"/>
      <c r="W107" s="56"/>
      <c r="X107" s="56" t="s">
        <v>101</v>
      </c>
      <c r="Y107" s="216"/>
      <c r="Z107" s="216"/>
      <c r="AA107" s="231" t="s">
        <v>120</v>
      </c>
      <c r="AB107" s="232" t="s">
        <v>121</v>
      </c>
      <c r="AC107" s="233"/>
      <c r="AD107" s="217"/>
      <c r="AE107" s="234"/>
      <c r="AF107" s="69"/>
      <c r="AG107" s="70"/>
      <c r="AH107" s="71"/>
      <c r="AI107" s="72"/>
      <c r="AJ107" s="235"/>
      <c r="AK107" s="235"/>
      <c r="AL107" s="235"/>
      <c r="AM107" s="7"/>
      <c r="AN107" s="7"/>
      <c r="AO107" s="7"/>
      <c r="AP107" s="7"/>
      <c r="AQ107" s="7"/>
      <c r="AR107" s="7"/>
    </row>
    <row r="108" spans="1:44" ht="15" hidden="1" thickBot="1" x14ac:dyDescent="0.25">
      <c r="A108" s="74" t="s">
        <v>47</v>
      </c>
      <c r="B108" s="74">
        <v>1</v>
      </c>
      <c r="C108" s="75" t="str">
        <f>IF(OR(ISNUMBER(C109),ISNUMBER(C110),ISNUMBER(C111)),SUM(C109:C111),"")</f>
        <v/>
      </c>
      <c r="D108" s="76" t="str">
        <f t="shared" ref="D108:AB108" si="56">IF(OR(ISNUMBER(D109),ISNUMBER(D110),ISNUMBER(D111)),SUM(D109:D111),"")</f>
        <v/>
      </c>
      <c r="E108" s="76" t="str">
        <f t="shared" si="56"/>
        <v/>
      </c>
      <c r="F108" s="75" t="str">
        <f t="shared" si="56"/>
        <v/>
      </c>
      <c r="G108" s="76" t="str">
        <f t="shared" si="56"/>
        <v/>
      </c>
      <c r="H108" s="76" t="str">
        <f t="shared" si="56"/>
        <v/>
      </c>
      <c r="I108" s="75" t="str">
        <f t="shared" si="56"/>
        <v/>
      </c>
      <c r="J108" s="76" t="str">
        <f t="shared" si="56"/>
        <v/>
      </c>
      <c r="K108" s="76" t="str">
        <f t="shared" si="56"/>
        <v/>
      </c>
      <c r="L108" s="76" t="str">
        <f t="shared" si="56"/>
        <v/>
      </c>
      <c r="M108" s="76" t="str">
        <f t="shared" si="56"/>
        <v/>
      </c>
      <c r="N108" s="76" t="str">
        <f t="shared" si="56"/>
        <v/>
      </c>
      <c r="O108" s="156" t="str">
        <f t="shared" si="56"/>
        <v/>
      </c>
      <c r="P108" s="156" t="str">
        <f t="shared" si="56"/>
        <v/>
      </c>
      <c r="Q108" s="156" t="str">
        <f t="shared" si="56"/>
        <v/>
      </c>
      <c r="R108" s="156" t="str">
        <f t="shared" si="56"/>
        <v/>
      </c>
      <c r="S108" s="156" t="str">
        <f t="shared" si="56"/>
        <v/>
      </c>
      <c r="T108" s="156" t="str">
        <f t="shared" si="56"/>
        <v/>
      </c>
      <c r="U108" s="156" t="str">
        <f t="shared" si="56"/>
        <v/>
      </c>
      <c r="V108" s="156" t="str">
        <f t="shared" si="56"/>
        <v/>
      </c>
      <c r="W108" s="156" t="str">
        <f t="shared" si="56"/>
        <v/>
      </c>
      <c r="X108" s="77" t="str">
        <f t="shared" si="56"/>
        <v/>
      </c>
      <c r="Y108" s="77"/>
      <c r="Z108" s="77"/>
      <c r="AA108" s="76" t="str">
        <f t="shared" si="56"/>
        <v/>
      </c>
      <c r="AB108" s="78" t="str">
        <f t="shared" si="56"/>
        <v/>
      </c>
      <c r="AC108" s="76" t="str">
        <f>IF(SUM(AC109:AC111)=0,"",AJ108/$D108)</f>
        <v/>
      </c>
      <c r="AD108" s="76" t="str">
        <f>IF(ISBLANK(AD9),"",AD9)</f>
        <v/>
      </c>
      <c r="AE108" s="76" t="str">
        <f>IF(ISBLANK(AE9),"",AE9)</f>
        <v/>
      </c>
      <c r="AF108" s="202"/>
      <c r="AG108" s="159">
        <f t="shared" ref="AG108:AG133" si="57">AG57</f>
        <v>0</v>
      </c>
      <c r="AH108" s="160">
        <f t="shared" ref="AH108:AH133" si="58">SUM(L108:X108)</f>
        <v>0</v>
      </c>
      <c r="AI108" s="203" t="s">
        <v>47</v>
      </c>
      <c r="AJ108" s="82">
        <f>SUM(AJ109:AJ111)</f>
        <v>0</v>
      </c>
      <c r="AK108" s="82">
        <f>SUM(AK109:AK111)</f>
        <v>0</v>
      </c>
      <c r="AL108" s="82">
        <f>SUM(AL109:AL111)</f>
        <v>0</v>
      </c>
      <c r="AM108" s="7">
        <v>0.3</v>
      </c>
      <c r="AN108" s="7">
        <f>1-AM108</f>
        <v>0.7</v>
      </c>
      <c r="AO108" s="7"/>
      <c r="AP108" s="215" t="str">
        <f t="shared" ref="AP108:AP133" si="59">IF(ISNUMBER(AC108),(IF(AC108&lt;5,"pieni",IF(AC108&gt;100,"suuri",""))),"")</f>
        <v/>
      </c>
      <c r="AQ108" s="215" t="str">
        <f t="shared" ref="AQ108:AQ133" si="60">IF(ISNUMBER(AD108),(IF(AD108&lt;2,"pieni",IF(AD108&gt;100,"suuri",""))),"")</f>
        <v/>
      </c>
      <c r="AR108" s="215" t="str">
        <f t="shared" ref="AR108:AR133" si="61">IF(ISNUMBER(AE108),(IF(AE108&lt;5,"pieni",IF(AE108&gt;550,"suuri",""))),"")</f>
        <v/>
      </c>
    </row>
    <row r="109" spans="1:44" ht="15" hidden="1" thickBot="1" x14ac:dyDescent="0.25">
      <c r="A109" s="83" t="s">
        <v>49</v>
      </c>
      <c r="B109" s="83">
        <v>11</v>
      </c>
      <c r="C109" s="204" t="str">
        <f t="shared" ref="C109:E111" si="62">IF(ISBLANK(C10),"",C10)</f>
        <v/>
      </c>
      <c r="D109" s="205" t="str">
        <f t="shared" si="62"/>
        <v/>
      </c>
      <c r="E109" s="205" t="str">
        <f t="shared" si="62"/>
        <v/>
      </c>
      <c r="F109" s="206" t="str">
        <f t="shared" ref="F109:H111" si="63">IF($AB$102=0,C109,(IF(ISBLANK(F10),"",F10)))</f>
        <v/>
      </c>
      <c r="G109" s="205" t="str">
        <f t="shared" si="63"/>
        <v/>
      </c>
      <c r="H109" s="205" t="str">
        <f t="shared" si="63"/>
        <v/>
      </c>
      <c r="I109" s="204" t="str">
        <f t="shared" ref="I109:K111" si="64">IF($AB$102=0,C109,(IF(ISBLANK(I10),"",I10)))</f>
        <v/>
      </c>
      <c r="J109" s="205" t="str">
        <f t="shared" si="64"/>
        <v/>
      </c>
      <c r="K109" s="205" t="str">
        <f t="shared" si="64"/>
        <v/>
      </c>
      <c r="L109" s="207" t="str">
        <f t="shared" ref="L109:X111" si="65">IF(ISNUMBER(L58),(IF(ISNUMBER($T$99),($X$103*($X$101/$X$102)*($AN108*L58))+(L58*$AM108),"PÄIVITÄ LUVUT")),"")</f>
        <v/>
      </c>
      <c r="M109" s="207" t="str">
        <f t="shared" si="65"/>
        <v/>
      </c>
      <c r="N109" s="207" t="str">
        <f t="shared" si="65"/>
        <v/>
      </c>
      <c r="O109" s="207" t="str">
        <f t="shared" si="65"/>
        <v/>
      </c>
      <c r="P109" s="207" t="str">
        <f t="shared" si="65"/>
        <v/>
      </c>
      <c r="Q109" s="207" t="str">
        <f t="shared" si="65"/>
        <v/>
      </c>
      <c r="R109" s="207" t="str">
        <f t="shared" si="65"/>
        <v/>
      </c>
      <c r="S109" s="207" t="str">
        <f t="shared" si="65"/>
        <v/>
      </c>
      <c r="T109" s="207" t="str">
        <f t="shared" si="65"/>
        <v/>
      </c>
      <c r="U109" s="207" t="str">
        <f t="shared" si="65"/>
        <v/>
      </c>
      <c r="V109" s="207" t="str">
        <f t="shared" si="65"/>
        <v/>
      </c>
      <c r="W109" s="207" t="str">
        <f t="shared" si="65"/>
        <v/>
      </c>
      <c r="X109" s="207" t="str">
        <f t="shared" si="65"/>
        <v/>
      </c>
      <c r="Y109" s="207"/>
      <c r="Z109" s="207"/>
      <c r="AA109" s="205" t="str">
        <f t="shared" ref="AA109:AB111" si="66">IF(ISBLANK(AA10),"",AA10)</f>
        <v/>
      </c>
      <c r="AB109" s="208" t="str">
        <f t="shared" si="66"/>
        <v/>
      </c>
      <c r="AC109" s="209" t="str">
        <f>IF(D109&gt;0,(IF(AH109&gt;0,AH109/D109,"")),"")</f>
        <v/>
      </c>
      <c r="AD109" s="88" t="str">
        <f>IF(AND(ISNUMBER(AA109),ISNUMBER(G109)),AA109/G109,"")</f>
        <v/>
      </c>
      <c r="AE109" s="209" t="str">
        <f>IF(AND(ISNUMBER(AB109),ISNUMBER(J109)),(AB109*1000)/J109,"")</f>
        <v/>
      </c>
      <c r="AF109" s="202"/>
      <c r="AG109" s="163">
        <f t="shared" si="57"/>
        <v>0</v>
      </c>
      <c r="AH109" s="160">
        <f t="shared" si="58"/>
        <v>0</v>
      </c>
      <c r="AI109" s="210" t="s">
        <v>49</v>
      </c>
      <c r="AJ109" s="89">
        <f>IF(ISNUMBER(AC109),IF(ISNUMBER(D109),D109*AC109,0),0)</f>
        <v>0</v>
      </c>
      <c r="AK109" s="89">
        <f>IF(ISNUMBER(AD109),IF(ISNUMBER(G109),G109*AD109,0),0)</f>
        <v>0</v>
      </c>
      <c r="AL109" s="89">
        <f>IF(ISNUMBER(AE109),IF(ISNUMBER(J109),J109*AE109,0),0)</f>
        <v>0</v>
      </c>
      <c r="AM109" s="7">
        <v>0.3</v>
      </c>
      <c r="AN109" s="7">
        <f t="shared" ref="AN109:AN133" si="67">1-AM109</f>
        <v>0.7</v>
      </c>
      <c r="AO109" s="7"/>
      <c r="AP109" s="215" t="str">
        <f t="shared" si="59"/>
        <v/>
      </c>
      <c r="AQ109" s="215" t="str">
        <f t="shared" si="60"/>
        <v/>
      </c>
      <c r="AR109" s="215" t="str">
        <f t="shared" si="61"/>
        <v/>
      </c>
    </row>
    <row r="110" spans="1:44" ht="15" hidden="1" thickBot="1" x14ac:dyDescent="0.25">
      <c r="A110" s="83" t="s">
        <v>51</v>
      </c>
      <c r="B110" s="83">
        <v>12</v>
      </c>
      <c r="C110" s="204" t="str">
        <f t="shared" si="62"/>
        <v/>
      </c>
      <c r="D110" s="205" t="str">
        <f t="shared" si="62"/>
        <v/>
      </c>
      <c r="E110" s="205" t="str">
        <f t="shared" si="62"/>
        <v/>
      </c>
      <c r="F110" s="204" t="str">
        <f t="shared" si="63"/>
        <v/>
      </c>
      <c r="G110" s="205" t="str">
        <f t="shared" si="63"/>
        <v/>
      </c>
      <c r="H110" s="205" t="str">
        <f t="shared" si="63"/>
        <v/>
      </c>
      <c r="I110" s="204" t="str">
        <f t="shared" si="64"/>
        <v/>
      </c>
      <c r="J110" s="205" t="str">
        <f t="shared" si="64"/>
        <v/>
      </c>
      <c r="K110" s="205" t="str">
        <f t="shared" si="64"/>
        <v/>
      </c>
      <c r="L110" s="207" t="str">
        <f t="shared" si="65"/>
        <v/>
      </c>
      <c r="M110" s="207" t="str">
        <f t="shared" si="65"/>
        <v/>
      </c>
      <c r="N110" s="207" t="str">
        <f t="shared" si="65"/>
        <v/>
      </c>
      <c r="O110" s="207" t="str">
        <f t="shared" si="65"/>
        <v/>
      </c>
      <c r="P110" s="207" t="str">
        <f t="shared" si="65"/>
        <v/>
      </c>
      <c r="Q110" s="207" t="str">
        <f t="shared" si="65"/>
        <v/>
      </c>
      <c r="R110" s="207" t="str">
        <f t="shared" si="65"/>
        <v/>
      </c>
      <c r="S110" s="207" t="str">
        <f t="shared" si="65"/>
        <v/>
      </c>
      <c r="T110" s="207" t="str">
        <f t="shared" si="65"/>
        <v/>
      </c>
      <c r="U110" s="207" t="str">
        <f t="shared" si="65"/>
        <v/>
      </c>
      <c r="V110" s="207" t="str">
        <f t="shared" si="65"/>
        <v/>
      </c>
      <c r="W110" s="207" t="str">
        <f t="shared" si="65"/>
        <v/>
      </c>
      <c r="X110" s="207" t="str">
        <f t="shared" si="65"/>
        <v/>
      </c>
      <c r="Y110" s="207"/>
      <c r="Z110" s="207"/>
      <c r="AA110" s="205" t="str">
        <f t="shared" si="66"/>
        <v/>
      </c>
      <c r="AB110" s="208" t="str">
        <f t="shared" si="66"/>
        <v/>
      </c>
      <c r="AC110" s="209" t="str">
        <f>IF(D110&gt;0,(IF(AH110&gt;0,AH110/D110,"")),"")</f>
        <v/>
      </c>
      <c r="AD110" s="209" t="str">
        <f>IF(AND(ISNUMBER(AA110),ISNUMBER(G110)),AA110/G110,"")</f>
        <v/>
      </c>
      <c r="AE110" s="211" t="str">
        <f>IF(AND(ISNUMBER(AB110),ISNUMBER(J110)),(AB110*1000)/J110,"")</f>
        <v/>
      </c>
      <c r="AF110" s="202"/>
      <c r="AG110" s="163">
        <f t="shared" si="57"/>
        <v>0</v>
      </c>
      <c r="AH110" s="160">
        <f t="shared" si="58"/>
        <v>0</v>
      </c>
      <c r="AI110" s="210" t="s">
        <v>51</v>
      </c>
      <c r="AJ110" s="89">
        <f>IF(AND(ISNUMBER(AC110),NOT(ISBLANK(D110))),D110*AC110,0)</f>
        <v>0</v>
      </c>
      <c r="AK110" s="89">
        <f>IF(AND(ISNUMBER(AD110),NOT(ISBLANK(D110))),D110*AD110,0)</f>
        <v>0</v>
      </c>
      <c r="AL110" s="89">
        <f>IF(AND(ISNUMBER(AE110),NOT(ISBLANK(D110))),D110*AE110,0)</f>
        <v>0</v>
      </c>
      <c r="AM110" s="7">
        <v>0.3</v>
      </c>
      <c r="AN110" s="7">
        <f t="shared" si="67"/>
        <v>0.7</v>
      </c>
      <c r="AO110" s="7"/>
      <c r="AP110" s="215" t="str">
        <f t="shared" si="59"/>
        <v/>
      </c>
      <c r="AQ110" s="215" t="str">
        <f t="shared" si="60"/>
        <v/>
      </c>
      <c r="AR110" s="215" t="str">
        <f t="shared" si="61"/>
        <v/>
      </c>
    </row>
    <row r="111" spans="1:44" ht="15" hidden="1" thickBot="1" x14ac:dyDescent="0.25">
      <c r="A111" s="83" t="s">
        <v>53</v>
      </c>
      <c r="B111" s="83">
        <v>13</v>
      </c>
      <c r="C111" s="204" t="str">
        <f t="shared" si="62"/>
        <v/>
      </c>
      <c r="D111" s="205" t="str">
        <f t="shared" si="62"/>
        <v/>
      </c>
      <c r="E111" s="205" t="str">
        <f t="shared" si="62"/>
        <v/>
      </c>
      <c r="F111" s="204" t="str">
        <f t="shared" si="63"/>
        <v/>
      </c>
      <c r="G111" s="205" t="str">
        <f t="shared" si="63"/>
        <v/>
      </c>
      <c r="H111" s="205" t="str">
        <f t="shared" si="63"/>
        <v/>
      </c>
      <c r="I111" s="204" t="str">
        <f t="shared" si="64"/>
        <v/>
      </c>
      <c r="J111" s="205" t="str">
        <f t="shared" si="64"/>
        <v/>
      </c>
      <c r="K111" s="205" t="str">
        <f t="shared" si="64"/>
        <v/>
      </c>
      <c r="L111" s="207" t="str">
        <f t="shared" si="65"/>
        <v/>
      </c>
      <c r="M111" s="207" t="str">
        <f t="shared" si="65"/>
        <v/>
      </c>
      <c r="N111" s="207" t="str">
        <f t="shared" si="65"/>
        <v/>
      </c>
      <c r="O111" s="207" t="str">
        <f t="shared" si="65"/>
        <v/>
      </c>
      <c r="P111" s="207" t="str">
        <f t="shared" si="65"/>
        <v/>
      </c>
      <c r="Q111" s="207" t="str">
        <f t="shared" si="65"/>
        <v/>
      </c>
      <c r="R111" s="207" t="str">
        <f t="shared" si="65"/>
        <v/>
      </c>
      <c r="S111" s="207" t="str">
        <f t="shared" si="65"/>
        <v/>
      </c>
      <c r="T111" s="207" t="str">
        <f t="shared" si="65"/>
        <v/>
      </c>
      <c r="U111" s="207" t="str">
        <f t="shared" si="65"/>
        <v/>
      </c>
      <c r="V111" s="207" t="str">
        <f t="shared" si="65"/>
        <v/>
      </c>
      <c r="W111" s="207" t="str">
        <f t="shared" si="65"/>
        <v/>
      </c>
      <c r="X111" s="207" t="str">
        <f t="shared" si="65"/>
        <v/>
      </c>
      <c r="Y111" s="207"/>
      <c r="Z111" s="207"/>
      <c r="AA111" s="205" t="str">
        <f t="shared" si="66"/>
        <v/>
      </c>
      <c r="AB111" s="208" t="str">
        <f t="shared" si="66"/>
        <v/>
      </c>
      <c r="AC111" s="209" t="str">
        <f>IF(D111&gt;0,(IF(AH111&gt;0,AH111/D111,"")),"")</f>
        <v/>
      </c>
      <c r="AD111" s="209" t="str">
        <f>IF(AND(ISNUMBER(AA111),ISNUMBER(G111)),AA111/G111,"")</f>
        <v/>
      </c>
      <c r="AE111" s="211" t="str">
        <f>IF(AND(ISNUMBER(AB111),ISNUMBER(J111)),(AB111*1000)/J111,"")</f>
        <v/>
      </c>
      <c r="AF111" s="202"/>
      <c r="AG111" s="163">
        <f t="shared" si="57"/>
        <v>0</v>
      </c>
      <c r="AH111" s="160">
        <f t="shared" si="58"/>
        <v>0</v>
      </c>
      <c r="AI111" s="210" t="s">
        <v>53</v>
      </c>
      <c r="AJ111" s="89">
        <f>IF(AND(ISNUMBER(AC111),NOT(ISBLANK(D111))),D111*AC111,0)</f>
        <v>0</v>
      </c>
      <c r="AK111" s="89">
        <f>IF(AND(ISNUMBER(AD111),NOT(ISBLANK(D111))),D111*AD111,0)</f>
        <v>0</v>
      </c>
      <c r="AL111" s="89">
        <f>IF(AND(ISNUMBER(AE111),NOT(ISBLANK(D111))),D111*AE111,0)</f>
        <v>0</v>
      </c>
      <c r="AM111" s="7">
        <v>0.3</v>
      </c>
      <c r="AN111" s="7">
        <f t="shared" si="67"/>
        <v>0.7</v>
      </c>
      <c r="AO111" s="7"/>
      <c r="AP111" s="215" t="str">
        <f t="shared" si="59"/>
        <v/>
      </c>
      <c r="AQ111" s="215" t="str">
        <f t="shared" si="60"/>
        <v/>
      </c>
      <c r="AR111" s="215" t="str">
        <f t="shared" si="61"/>
        <v/>
      </c>
    </row>
    <row r="112" spans="1:44" ht="15" hidden="1" thickBot="1" x14ac:dyDescent="0.25">
      <c r="A112" s="90" t="s">
        <v>55</v>
      </c>
      <c r="B112" s="90">
        <v>2</v>
      </c>
      <c r="C112" s="75" t="str">
        <f>IF(OR(ISNUMBER(C113),ISNUMBER(C114),ISNUMBER(C115),ISNUMBER(C116)),SUM(C113:C116),"")</f>
        <v/>
      </c>
      <c r="D112" s="76" t="str">
        <f t="shared" ref="D112:AB112" si="68">IF(OR(ISNUMBER(D113),ISNUMBER(D114),ISNUMBER(D115),ISNUMBER(D116)),SUM(D113:D116),"")</f>
        <v/>
      </c>
      <c r="E112" s="76" t="str">
        <f t="shared" si="68"/>
        <v/>
      </c>
      <c r="F112" s="75" t="str">
        <f t="shared" si="68"/>
        <v/>
      </c>
      <c r="G112" s="76" t="str">
        <f t="shared" si="68"/>
        <v/>
      </c>
      <c r="H112" s="76" t="str">
        <f t="shared" si="68"/>
        <v/>
      </c>
      <c r="I112" s="75" t="str">
        <f t="shared" si="68"/>
        <v/>
      </c>
      <c r="J112" s="76" t="str">
        <f t="shared" si="68"/>
        <v/>
      </c>
      <c r="K112" s="76" t="str">
        <f t="shared" si="68"/>
        <v/>
      </c>
      <c r="L112" s="76" t="str">
        <f t="shared" si="68"/>
        <v/>
      </c>
      <c r="M112" s="76" t="str">
        <f t="shared" si="68"/>
        <v/>
      </c>
      <c r="N112" s="76" t="str">
        <f t="shared" si="68"/>
        <v/>
      </c>
      <c r="O112" s="77" t="str">
        <f t="shared" si="68"/>
        <v/>
      </c>
      <c r="P112" s="77" t="str">
        <f t="shared" si="68"/>
        <v/>
      </c>
      <c r="Q112" s="77" t="str">
        <f t="shared" si="68"/>
        <v/>
      </c>
      <c r="R112" s="77" t="str">
        <f t="shared" si="68"/>
        <v/>
      </c>
      <c r="S112" s="77" t="str">
        <f t="shared" si="68"/>
        <v/>
      </c>
      <c r="T112" s="77" t="str">
        <f t="shared" si="68"/>
        <v/>
      </c>
      <c r="U112" s="77" t="str">
        <f t="shared" si="68"/>
        <v/>
      </c>
      <c r="V112" s="77" t="str">
        <f t="shared" si="68"/>
        <v/>
      </c>
      <c r="W112" s="77" t="str">
        <f t="shared" si="68"/>
        <v/>
      </c>
      <c r="X112" s="77" t="str">
        <f t="shared" si="68"/>
        <v/>
      </c>
      <c r="Y112" s="77"/>
      <c r="Z112" s="77"/>
      <c r="AA112" s="76" t="str">
        <f t="shared" si="68"/>
        <v/>
      </c>
      <c r="AB112" s="78" t="str">
        <f t="shared" si="68"/>
        <v/>
      </c>
      <c r="AC112" s="76" t="str">
        <f>IF(SUM(AC113:AC116)=0,"",AJ112/$D112)</f>
        <v/>
      </c>
      <c r="AD112" s="76" t="str">
        <f>IF(ISBLANK(AD13),"",AD13)</f>
        <v/>
      </c>
      <c r="AE112" s="76" t="str">
        <f>IF(ISBLANK(AE13),"",AE13)</f>
        <v/>
      </c>
      <c r="AF112" s="202"/>
      <c r="AG112" s="159">
        <f t="shared" si="57"/>
        <v>0</v>
      </c>
      <c r="AH112" s="160">
        <f t="shared" si="58"/>
        <v>0</v>
      </c>
      <c r="AI112" s="203" t="s">
        <v>55</v>
      </c>
      <c r="AJ112" s="82">
        <f>SUM(AJ113:AJ116)</f>
        <v>0</v>
      </c>
      <c r="AK112" s="82">
        <f>SUM(AK113:AK116)</f>
        <v>0</v>
      </c>
      <c r="AL112" s="82">
        <f>SUM(AL113:AL116)</f>
        <v>0</v>
      </c>
      <c r="AM112" s="7">
        <v>0.2</v>
      </c>
      <c r="AN112" s="7">
        <f t="shared" si="67"/>
        <v>0.8</v>
      </c>
      <c r="AO112" s="7"/>
      <c r="AP112" s="215" t="str">
        <f t="shared" si="59"/>
        <v/>
      </c>
      <c r="AQ112" s="215" t="str">
        <f t="shared" si="60"/>
        <v/>
      </c>
      <c r="AR112" s="215" t="str">
        <f t="shared" si="61"/>
        <v/>
      </c>
    </row>
    <row r="113" spans="1:44" ht="15" hidden="1" thickBot="1" x14ac:dyDescent="0.25">
      <c r="A113" s="83" t="s">
        <v>57</v>
      </c>
      <c r="B113" s="83">
        <v>21</v>
      </c>
      <c r="C113" s="204" t="str">
        <f t="shared" ref="C113:E117" si="69">IF(ISBLANK(C14),"",C14)</f>
        <v/>
      </c>
      <c r="D113" s="205" t="str">
        <f t="shared" si="69"/>
        <v/>
      </c>
      <c r="E113" s="205" t="str">
        <f t="shared" si="69"/>
        <v/>
      </c>
      <c r="F113" s="204" t="str">
        <f t="shared" ref="F113:H117" si="70">IF($AB$102=0,C113,(IF(ISBLANK(F14),"",F14)))</f>
        <v/>
      </c>
      <c r="G113" s="205" t="str">
        <f t="shared" si="70"/>
        <v/>
      </c>
      <c r="H113" s="205" t="str">
        <f t="shared" si="70"/>
        <v/>
      </c>
      <c r="I113" s="204" t="str">
        <f t="shared" ref="I113:K117" si="71">IF($AB$102=0,C113,(IF(ISBLANK(I14),"",I14)))</f>
        <v/>
      </c>
      <c r="J113" s="205" t="str">
        <f t="shared" si="71"/>
        <v/>
      </c>
      <c r="K113" s="205" t="str">
        <f t="shared" si="71"/>
        <v/>
      </c>
      <c r="L113" s="207" t="str">
        <f t="shared" ref="L113:X117" si="72">IF(ISNUMBER(L62),(IF(ISNUMBER($T$99),($X$103*($X$101/$X$102)*($AN112*L62))+(L62*$AM112),"PÄIVITÄ LUVUT")),"")</f>
        <v/>
      </c>
      <c r="M113" s="207" t="str">
        <f t="shared" si="72"/>
        <v/>
      </c>
      <c r="N113" s="207" t="str">
        <f t="shared" si="72"/>
        <v/>
      </c>
      <c r="O113" s="207" t="str">
        <f t="shared" si="72"/>
        <v/>
      </c>
      <c r="P113" s="207" t="str">
        <f t="shared" si="72"/>
        <v/>
      </c>
      <c r="Q113" s="207" t="str">
        <f t="shared" si="72"/>
        <v/>
      </c>
      <c r="R113" s="207" t="str">
        <f t="shared" si="72"/>
        <v/>
      </c>
      <c r="S113" s="207" t="str">
        <f t="shared" si="72"/>
        <v/>
      </c>
      <c r="T113" s="207" t="str">
        <f t="shared" si="72"/>
        <v/>
      </c>
      <c r="U113" s="207" t="str">
        <f t="shared" si="72"/>
        <v/>
      </c>
      <c r="V113" s="207" t="str">
        <f t="shared" si="72"/>
        <v/>
      </c>
      <c r="W113" s="207" t="str">
        <f t="shared" si="72"/>
        <v/>
      </c>
      <c r="X113" s="207" t="str">
        <f t="shared" si="72"/>
        <v/>
      </c>
      <c r="Y113" s="207"/>
      <c r="Z113" s="207"/>
      <c r="AA113" s="85" t="str">
        <f t="shared" ref="AA113:AB117" si="73">IF(ISBLANK(AA14),"",AA14)</f>
        <v/>
      </c>
      <c r="AB113" s="87" t="str">
        <f t="shared" si="73"/>
        <v/>
      </c>
      <c r="AC113" s="209" t="str">
        <f>IF(D113&gt;0,(IF(AH113&gt;0,AH113/D113,"")),"")</f>
        <v/>
      </c>
      <c r="AD113" s="88" t="str">
        <f>IF(AND(ISNUMBER(AA113),ISNUMBER(G113)),AA113/G113,"")</f>
        <v/>
      </c>
      <c r="AE113" s="88" t="str">
        <f>IF(AND(ISNUMBER(AB113),ISNUMBER(J113)),(AB113*1000)/J113,"")</f>
        <v/>
      </c>
      <c r="AF113" s="7"/>
      <c r="AG113" s="163">
        <f t="shared" si="57"/>
        <v>0</v>
      </c>
      <c r="AH113" s="160">
        <f t="shared" si="58"/>
        <v>0</v>
      </c>
      <c r="AI113" s="210" t="s">
        <v>57</v>
      </c>
      <c r="AJ113" s="89">
        <f>IF(AND(ISNUMBER(AC113),NOT(ISBLANK(D113))),D113*AC113,0)</f>
        <v>0</v>
      </c>
      <c r="AK113" s="89">
        <f>IF(AND(ISNUMBER(AD113),NOT(ISBLANK(D113))),D113*AD113,0)</f>
        <v>0</v>
      </c>
      <c r="AL113" s="89">
        <f>IF(AND(ISNUMBER(AE113),NOT(ISBLANK(D113))),D113*AE113,0)</f>
        <v>0</v>
      </c>
      <c r="AM113" s="7">
        <v>0.2</v>
      </c>
      <c r="AN113" s="7">
        <f t="shared" si="67"/>
        <v>0.8</v>
      </c>
      <c r="AO113" s="7"/>
      <c r="AP113" s="215" t="str">
        <f t="shared" si="59"/>
        <v/>
      </c>
      <c r="AQ113" s="215" t="str">
        <f t="shared" si="60"/>
        <v/>
      </c>
      <c r="AR113" s="215" t="str">
        <f t="shared" si="61"/>
        <v/>
      </c>
    </row>
    <row r="114" spans="1:44" ht="15" hidden="1" thickBot="1" x14ac:dyDescent="0.25">
      <c r="A114" s="83" t="s">
        <v>58</v>
      </c>
      <c r="B114" s="83">
        <v>22</v>
      </c>
      <c r="C114" s="204" t="str">
        <f t="shared" si="69"/>
        <v/>
      </c>
      <c r="D114" s="205" t="str">
        <f t="shared" si="69"/>
        <v/>
      </c>
      <c r="E114" s="205" t="str">
        <f t="shared" si="69"/>
        <v/>
      </c>
      <c r="F114" s="204" t="str">
        <f t="shared" si="70"/>
        <v/>
      </c>
      <c r="G114" s="205" t="str">
        <f t="shared" si="70"/>
        <v/>
      </c>
      <c r="H114" s="205" t="str">
        <f t="shared" si="70"/>
        <v/>
      </c>
      <c r="I114" s="204" t="str">
        <f t="shared" si="71"/>
        <v/>
      </c>
      <c r="J114" s="205" t="str">
        <f t="shared" si="71"/>
        <v/>
      </c>
      <c r="K114" s="205" t="str">
        <f t="shared" si="71"/>
        <v/>
      </c>
      <c r="L114" s="207" t="str">
        <f t="shared" si="72"/>
        <v/>
      </c>
      <c r="M114" s="207" t="str">
        <f t="shared" si="72"/>
        <v/>
      </c>
      <c r="N114" s="207" t="str">
        <f t="shared" si="72"/>
        <v/>
      </c>
      <c r="O114" s="207" t="str">
        <f t="shared" si="72"/>
        <v/>
      </c>
      <c r="P114" s="207" t="str">
        <f t="shared" si="72"/>
        <v/>
      </c>
      <c r="Q114" s="207" t="str">
        <f t="shared" si="72"/>
        <v/>
      </c>
      <c r="R114" s="207" t="str">
        <f t="shared" si="72"/>
        <v/>
      </c>
      <c r="S114" s="207" t="str">
        <f t="shared" si="72"/>
        <v/>
      </c>
      <c r="T114" s="207" t="str">
        <f t="shared" si="72"/>
        <v/>
      </c>
      <c r="U114" s="207" t="str">
        <f t="shared" si="72"/>
        <v/>
      </c>
      <c r="V114" s="207" t="str">
        <f t="shared" si="72"/>
        <v/>
      </c>
      <c r="W114" s="207" t="str">
        <f t="shared" si="72"/>
        <v/>
      </c>
      <c r="X114" s="207" t="str">
        <f t="shared" si="72"/>
        <v/>
      </c>
      <c r="Y114" s="207"/>
      <c r="Z114" s="207"/>
      <c r="AA114" s="85" t="str">
        <f t="shared" si="73"/>
        <v/>
      </c>
      <c r="AB114" s="87" t="str">
        <f t="shared" si="73"/>
        <v/>
      </c>
      <c r="AC114" s="209" t="str">
        <f>IF(D114&gt;0,(IF(AH114&gt;0,AH114/D114,"")),"")</f>
        <v/>
      </c>
      <c r="AD114" s="88" t="str">
        <f>IF(AND(ISNUMBER(AA114),ISNUMBER(G114)),AA114/G114,"")</f>
        <v/>
      </c>
      <c r="AE114" s="88" t="str">
        <f>IF(AND(ISNUMBER(AB114),ISNUMBER(J114)),(AB114*1000)/J114,"")</f>
        <v/>
      </c>
      <c r="AF114" s="7"/>
      <c r="AG114" s="163">
        <f t="shared" si="57"/>
        <v>0</v>
      </c>
      <c r="AH114" s="160">
        <f t="shared" si="58"/>
        <v>0</v>
      </c>
      <c r="AI114" s="210" t="s">
        <v>58</v>
      </c>
      <c r="AJ114" s="89">
        <f>IF(AND(ISNUMBER(AC114),NOT(ISBLANK(D114))),D114*AC114,0)</f>
        <v>0</v>
      </c>
      <c r="AK114" s="89">
        <f>IF(AND(ISNUMBER(AD114),NOT(ISBLANK(D114))),D114*AD114,0)</f>
        <v>0</v>
      </c>
      <c r="AL114" s="89">
        <f>IF(AND(ISNUMBER(AE114),NOT(ISBLANK(D114))),D114*AE114,0)</f>
        <v>0</v>
      </c>
      <c r="AM114" s="7">
        <v>0.2</v>
      </c>
      <c r="AN114" s="7">
        <f t="shared" si="67"/>
        <v>0.8</v>
      </c>
      <c r="AO114" s="7"/>
      <c r="AP114" s="215" t="str">
        <f t="shared" si="59"/>
        <v/>
      </c>
      <c r="AQ114" s="215" t="str">
        <f t="shared" si="60"/>
        <v/>
      </c>
      <c r="AR114" s="215" t="str">
        <f t="shared" si="61"/>
        <v/>
      </c>
    </row>
    <row r="115" spans="1:44" ht="15" hidden="1" thickBot="1" x14ac:dyDescent="0.25">
      <c r="A115" s="83" t="s">
        <v>60</v>
      </c>
      <c r="B115" s="83">
        <v>23</v>
      </c>
      <c r="C115" s="204" t="str">
        <f t="shared" si="69"/>
        <v/>
      </c>
      <c r="D115" s="205" t="str">
        <f t="shared" si="69"/>
        <v/>
      </c>
      <c r="E115" s="205" t="str">
        <f t="shared" si="69"/>
        <v/>
      </c>
      <c r="F115" s="204" t="str">
        <f t="shared" si="70"/>
        <v/>
      </c>
      <c r="G115" s="205" t="str">
        <f t="shared" si="70"/>
        <v/>
      </c>
      <c r="H115" s="205" t="str">
        <f t="shared" si="70"/>
        <v/>
      </c>
      <c r="I115" s="204" t="str">
        <f t="shared" si="71"/>
        <v/>
      </c>
      <c r="J115" s="205" t="str">
        <f t="shared" si="71"/>
        <v/>
      </c>
      <c r="K115" s="205" t="str">
        <f t="shared" si="71"/>
        <v/>
      </c>
      <c r="L115" s="207" t="str">
        <f t="shared" si="72"/>
        <v/>
      </c>
      <c r="M115" s="207" t="str">
        <f t="shared" si="72"/>
        <v/>
      </c>
      <c r="N115" s="207" t="str">
        <f t="shared" si="72"/>
        <v/>
      </c>
      <c r="O115" s="207" t="str">
        <f t="shared" si="72"/>
        <v/>
      </c>
      <c r="P115" s="207" t="str">
        <f t="shared" si="72"/>
        <v/>
      </c>
      <c r="Q115" s="207" t="str">
        <f t="shared" si="72"/>
        <v/>
      </c>
      <c r="R115" s="207" t="str">
        <f t="shared" si="72"/>
        <v/>
      </c>
      <c r="S115" s="207" t="str">
        <f t="shared" si="72"/>
        <v/>
      </c>
      <c r="T115" s="207" t="str">
        <f t="shared" si="72"/>
        <v/>
      </c>
      <c r="U115" s="207" t="str">
        <f t="shared" si="72"/>
        <v/>
      </c>
      <c r="V115" s="207" t="str">
        <f t="shared" si="72"/>
        <v/>
      </c>
      <c r="W115" s="207" t="str">
        <f t="shared" si="72"/>
        <v/>
      </c>
      <c r="X115" s="207" t="str">
        <f t="shared" si="72"/>
        <v/>
      </c>
      <c r="Y115" s="207"/>
      <c r="Z115" s="207"/>
      <c r="AA115" s="85" t="str">
        <f t="shared" si="73"/>
        <v/>
      </c>
      <c r="AB115" s="87" t="str">
        <f t="shared" si="73"/>
        <v/>
      </c>
      <c r="AC115" s="209" t="str">
        <f>IF(D115&gt;0,(IF(AH115&gt;0,AH115/D115,"")),"")</f>
        <v/>
      </c>
      <c r="AD115" s="88" t="str">
        <f>IF(AND(ISNUMBER(AA115),ISNUMBER(G115)),AA115/G115,"")</f>
        <v/>
      </c>
      <c r="AE115" s="88" t="str">
        <f>IF(AND(ISNUMBER(AB115),ISNUMBER(J115)),(AB115*1000)/J115,"")</f>
        <v/>
      </c>
      <c r="AF115" s="7"/>
      <c r="AG115" s="163">
        <f t="shared" si="57"/>
        <v>0</v>
      </c>
      <c r="AH115" s="160">
        <f t="shared" si="58"/>
        <v>0</v>
      </c>
      <c r="AI115" s="210" t="s">
        <v>60</v>
      </c>
      <c r="AJ115" s="89">
        <f>IF(AND(ISNUMBER(AC115),NOT(ISBLANK(D115))),D115*AC115,0)</f>
        <v>0</v>
      </c>
      <c r="AK115" s="89">
        <f>IF(AND(ISNUMBER(AD115),NOT(ISBLANK(D115))),D115*AD115,0)</f>
        <v>0</v>
      </c>
      <c r="AL115" s="89">
        <f>IF(AND(ISNUMBER(AE115),NOT(ISBLANK(D115))),D115*AE115,0)</f>
        <v>0</v>
      </c>
      <c r="AM115" s="7">
        <v>0.2</v>
      </c>
      <c r="AN115" s="7">
        <f t="shared" si="67"/>
        <v>0.8</v>
      </c>
      <c r="AO115" s="7"/>
      <c r="AP115" s="215" t="str">
        <f t="shared" si="59"/>
        <v/>
      </c>
      <c r="AQ115" s="215" t="str">
        <f t="shared" si="60"/>
        <v/>
      </c>
      <c r="AR115" s="215" t="str">
        <f t="shared" si="61"/>
        <v/>
      </c>
    </row>
    <row r="116" spans="1:44" ht="15" hidden="1" thickBot="1" x14ac:dyDescent="0.25">
      <c r="A116" s="83" t="s">
        <v>61</v>
      </c>
      <c r="B116" s="83">
        <v>24</v>
      </c>
      <c r="C116" s="204" t="str">
        <f t="shared" si="69"/>
        <v/>
      </c>
      <c r="D116" s="205" t="str">
        <f t="shared" si="69"/>
        <v/>
      </c>
      <c r="E116" s="205" t="str">
        <f t="shared" si="69"/>
        <v/>
      </c>
      <c r="F116" s="204" t="str">
        <f t="shared" si="70"/>
        <v/>
      </c>
      <c r="G116" s="205" t="str">
        <f t="shared" si="70"/>
        <v/>
      </c>
      <c r="H116" s="205" t="str">
        <f t="shared" si="70"/>
        <v/>
      </c>
      <c r="I116" s="204" t="str">
        <f t="shared" si="71"/>
        <v/>
      </c>
      <c r="J116" s="205" t="str">
        <f t="shared" si="71"/>
        <v/>
      </c>
      <c r="K116" s="205" t="str">
        <f t="shared" si="71"/>
        <v/>
      </c>
      <c r="L116" s="207" t="str">
        <f t="shared" si="72"/>
        <v/>
      </c>
      <c r="M116" s="207" t="str">
        <f t="shared" si="72"/>
        <v/>
      </c>
      <c r="N116" s="207" t="str">
        <f t="shared" si="72"/>
        <v/>
      </c>
      <c r="O116" s="207" t="str">
        <f t="shared" si="72"/>
        <v/>
      </c>
      <c r="P116" s="207" t="str">
        <f t="shared" si="72"/>
        <v/>
      </c>
      <c r="Q116" s="207" t="str">
        <f t="shared" si="72"/>
        <v/>
      </c>
      <c r="R116" s="207" t="str">
        <f t="shared" si="72"/>
        <v/>
      </c>
      <c r="S116" s="207" t="str">
        <f t="shared" si="72"/>
        <v/>
      </c>
      <c r="T116" s="207" t="str">
        <f t="shared" si="72"/>
        <v/>
      </c>
      <c r="U116" s="207" t="str">
        <f t="shared" si="72"/>
        <v/>
      </c>
      <c r="V116" s="207" t="str">
        <f t="shared" si="72"/>
        <v/>
      </c>
      <c r="W116" s="207" t="str">
        <f t="shared" si="72"/>
        <v/>
      </c>
      <c r="X116" s="207" t="str">
        <f t="shared" si="72"/>
        <v/>
      </c>
      <c r="Y116" s="207"/>
      <c r="Z116" s="207"/>
      <c r="AA116" s="85" t="str">
        <f t="shared" si="73"/>
        <v/>
      </c>
      <c r="AB116" s="87" t="str">
        <f t="shared" si="73"/>
        <v/>
      </c>
      <c r="AC116" s="209" t="str">
        <f>IF(D116&gt;0,(IF(AH116&gt;0,AH116/D116,"")),"")</f>
        <v/>
      </c>
      <c r="AD116" s="88" t="str">
        <f>IF(AND(ISNUMBER(AA116),ISNUMBER(G116)),AA116/G116,"")</f>
        <v/>
      </c>
      <c r="AE116" s="88" t="str">
        <f>IF(AND(ISNUMBER(AB116),ISNUMBER(J116)),(AB116*1000)/J116,"")</f>
        <v/>
      </c>
      <c r="AF116" s="7"/>
      <c r="AG116" s="163">
        <f t="shared" si="57"/>
        <v>0</v>
      </c>
      <c r="AH116" s="160">
        <f t="shared" si="58"/>
        <v>0</v>
      </c>
      <c r="AI116" s="210" t="s">
        <v>61</v>
      </c>
      <c r="AJ116" s="89">
        <f>IF(AND(ISNUMBER(AC116),NOT(ISBLANK(D116))),D116*AC116,0)</f>
        <v>0</v>
      </c>
      <c r="AK116" s="89">
        <f>IF(AND(ISNUMBER(AD116),NOT(ISBLANK(D116))),D116*AD116,0)</f>
        <v>0</v>
      </c>
      <c r="AL116" s="89">
        <f>IF(AND(ISNUMBER(AE116),NOT(ISBLANK(D116))),D116*AE116,0)</f>
        <v>0</v>
      </c>
      <c r="AM116" s="7">
        <v>0.2</v>
      </c>
      <c r="AN116" s="7">
        <f t="shared" si="67"/>
        <v>0.8</v>
      </c>
      <c r="AO116" s="7"/>
      <c r="AP116" s="215" t="str">
        <f t="shared" si="59"/>
        <v/>
      </c>
      <c r="AQ116" s="215" t="str">
        <f t="shared" si="60"/>
        <v/>
      </c>
      <c r="AR116" s="215" t="str">
        <f t="shared" si="61"/>
        <v/>
      </c>
    </row>
    <row r="117" spans="1:44" ht="15" hidden="1" thickBot="1" x14ac:dyDescent="0.25">
      <c r="A117" s="92" t="s">
        <v>62</v>
      </c>
      <c r="B117" s="92">
        <v>3</v>
      </c>
      <c r="C117" s="204" t="str">
        <f t="shared" si="69"/>
        <v/>
      </c>
      <c r="D117" s="205" t="str">
        <f t="shared" si="69"/>
        <v/>
      </c>
      <c r="E117" s="205" t="str">
        <f t="shared" si="69"/>
        <v/>
      </c>
      <c r="F117" s="204" t="str">
        <f t="shared" si="70"/>
        <v/>
      </c>
      <c r="G117" s="205" t="str">
        <f t="shared" si="70"/>
        <v/>
      </c>
      <c r="H117" s="205" t="str">
        <f t="shared" si="70"/>
        <v/>
      </c>
      <c r="I117" s="204" t="str">
        <f t="shared" si="71"/>
        <v/>
      </c>
      <c r="J117" s="205" t="str">
        <f t="shared" si="71"/>
        <v/>
      </c>
      <c r="K117" s="205" t="str">
        <f t="shared" si="71"/>
        <v/>
      </c>
      <c r="L117" s="207" t="str">
        <f t="shared" si="72"/>
        <v/>
      </c>
      <c r="M117" s="207" t="str">
        <f t="shared" si="72"/>
        <v/>
      </c>
      <c r="N117" s="207" t="str">
        <f t="shared" si="72"/>
        <v/>
      </c>
      <c r="O117" s="207" t="str">
        <f t="shared" si="72"/>
        <v/>
      </c>
      <c r="P117" s="207" t="str">
        <f t="shared" si="72"/>
        <v/>
      </c>
      <c r="Q117" s="207" t="str">
        <f t="shared" si="72"/>
        <v/>
      </c>
      <c r="R117" s="207" t="str">
        <f t="shared" si="72"/>
        <v/>
      </c>
      <c r="S117" s="207" t="str">
        <f t="shared" si="72"/>
        <v/>
      </c>
      <c r="T117" s="207" t="str">
        <f t="shared" si="72"/>
        <v/>
      </c>
      <c r="U117" s="207" t="str">
        <f t="shared" si="72"/>
        <v/>
      </c>
      <c r="V117" s="207" t="str">
        <f t="shared" si="72"/>
        <v/>
      </c>
      <c r="W117" s="207" t="str">
        <f t="shared" si="72"/>
        <v/>
      </c>
      <c r="X117" s="207" t="str">
        <f t="shared" si="72"/>
        <v/>
      </c>
      <c r="Y117" s="207"/>
      <c r="Z117" s="207"/>
      <c r="AA117" s="85" t="str">
        <f t="shared" si="73"/>
        <v/>
      </c>
      <c r="AB117" s="87" t="str">
        <f t="shared" si="73"/>
        <v/>
      </c>
      <c r="AC117" s="209" t="str">
        <f>IF(D117&gt;0,(IF(AH117&gt;0,AH117/D117,"")),"")</f>
        <v/>
      </c>
      <c r="AD117" s="88" t="str">
        <f>IF(AND(ISNUMBER(AA117),ISNUMBER(G117)),AA117/G117,"")</f>
        <v/>
      </c>
      <c r="AE117" s="88" t="str">
        <f>IF(AND(ISNUMBER(AB117),ISNUMBER(J117)),(AB117*1000)/J117,"")</f>
        <v/>
      </c>
      <c r="AF117" s="7"/>
      <c r="AG117" s="163">
        <f t="shared" si="57"/>
        <v>0</v>
      </c>
      <c r="AH117" s="160">
        <f t="shared" si="58"/>
        <v>0</v>
      </c>
      <c r="AI117" s="203" t="s">
        <v>62</v>
      </c>
      <c r="AJ117" s="89">
        <f>IF(AND(ISNUMBER(AC117),NOT(ISBLANK(D117))),D117*AC117,0)</f>
        <v>0</v>
      </c>
      <c r="AK117" s="89">
        <f>IF(AND(ISNUMBER(AD117),NOT(ISBLANK(D117))),D117*AD117,0)</f>
        <v>0</v>
      </c>
      <c r="AL117" s="89">
        <f>IF(AND(ISNUMBER(AE117),NOT(ISBLANK(D117))),D117*AE117,0)</f>
        <v>0</v>
      </c>
      <c r="AM117" s="7">
        <v>0.2</v>
      </c>
      <c r="AN117" s="7">
        <f t="shared" si="67"/>
        <v>0.8</v>
      </c>
      <c r="AO117" s="7"/>
      <c r="AP117" s="215" t="str">
        <f t="shared" si="59"/>
        <v/>
      </c>
      <c r="AQ117" s="215" t="str">
        <f t="shared" si="60"/>
        <v/>
      </c>
      <c r="AR117" s="215" t="str">
        <f t="shared" si="61"/>
        <v/>
      </c>
    </row>
    <row r="118" spans="1:44" ht="15" hidden="1" thickBot="1" x14ac:dyDescent="0.25">
      <c r="A118" s="92" t="s">
        <v>64</v>
      </c>
      <c r="B118" s="92">
        <v>4</v>
      </c>
      <c r="C118" s="75" t="str">
        <f>IF(OR(ISNUMBER(C119),ISNUMBER(C120),ISNUMBER(C121), ISNUMBER(C122),ISNUMBER(C123), ISNUMBER(C124)),SUM(C119:C124),"")</f>
        <v/>
      </c>
      <c r="D118" s="76" t="str">
        <f t="shared" ref="D118:AB118" si="74">IF(OR(ISNUMBER(D119),ISNUMBER(D120),ISNUMBER(D121), ISNUMBER(D122),ISNUMBER(D123), ISNUMBER(D124)),SUM(D119:D124),"")</f>
        <v/>
      </c>
      <c r="E118" s="76" t="str">
        <f t="shared" si="74"/>
        <v/>
      </c>
      <c r="F118" s="75" t="str">
        <f t="shared" si="74"/>
        <v/>
      </c>
      <c r="G118" s="76" t="str">
        <f t="shared" si="74"/>
        <v/>
      </c>
      <c r="H118" s="76" t="str">
        <f t="shared" si="74"/>
        <v/>
      </c>
      <c r="I118" s="75" t="str">
        <f t="shared" si="74"/>
        <v/>
      </c>
      <c r="J118" s="76" t="str">
        <f t="shared" si="74"/>
        <v/>
      </c>
      <c r="K118" s="76" t="str">
        <f t="shared" si="74"/>
        <v/>
      </c>
      <c r="L118" s="76" t="str">
        <f t="shared" si="74"/>
        <v/>
      </c>
      <c r="M118" s="76" t="str">
        <f t="shared" si="74"/>
        <v/>
      </c>
      <c r="N118" s="76" t="str">
        <f t="shared" si="74"/>
        <v/>
      </c>
      <c r="O118" s="77" t="str">
        <f t="shared" si="74"/>
        <v/>
      </c>
      <c r="P118" s="77" t="str">
        <f t="shared" si="74"/>
        <v/>
      </c>
      <c r="Q118" s="77" t="str">
        <f t="shared" si="74"/>
        <v/>
      </c>
      <c r="R118" s="77" t="str">
        <f t="shared" si="74"/>
        <v/>
      </c>
      <c r="S118" s="77" t="str">
        <f t="shared" si="74"/>
        <v/>
      </c>
      <c r="T118" s="77" t="str">
        <f t="shared" si="74"/>
        <v/>
      </c>
      <c r="U118" s="77" t="str">
        <f t="shared" si="74"/>
        <v/>
      </c>
      <c r="V118" s="77" t="str">
        <f t="shared" si="74"/>
        <v/>
      </c>
      <c r="W118" s="77" t="str">
        <f t="shared" si="74"/>
        <v/>
      </c>
      <c r="X118" s="77" t="str">
        <f t="shared" si="74"/>
        <v/>
      </c>
      <c r="Y118" s="77"/>
      <c r="Z118" s="77"/>
      <c r="AA118" s="76" t="str">
        <f t="shared" si="74"/>
        <v/>
      </c>
      <c r="AB118" s="78" t="str">
        <f t="shared" si="74"/>
        <v/>
      </c>
      <c r="AC118" s="76" t="str">
        <f>IF(SUM(AC119:AC124)=0,"",AJ118/$D118)</f>
        <v/>
      </c>
      <c r="AD118" s="76" t="str">
        <f>IF(ISBLANK(AD19),"",AD19)</f>
        <v/>
      </c>
      <c r="AE118" s="76" t="str">
        <f>IF(ISBLANK(AE19),"",AE19)</f>
        <v/>
      </c>
      <c r="AF118" s="7"/>
      <c r="AG118" s="159">
        <f t="shared" si="57"/>
        <v>0</v>
      </c>
      <c r="AH118" s="160">
        <f t="shared" si="58"/>
        <v>0</v>
      </c>
      <c r="AI118" s="203" t="s">
        <v>64</v>
      </c>
      <c r="AJ118" s="82">
        <f>SUM(AJ119:AJ124)</f>
        <v>0</v>
      </c>
      <c r="AK118" s="82">
        <f>SUM(AK119:AK124)</f>
        <v>0</v>
      </c>
      <c r="AL118" s="82">
        <f>SUM(AL119:AL124)</f>
        <v>0</v>
      </c>
      <c r="AM118" s="7">
        <v>0.2</v>
      </c>
      <c r="AN118" s="7">
        <f t="shared" si="67"/>
        <v>0.8</v>
      </c>
      <c r="AO118" s="7"/>
      <c r="AP118" s="215" t="str">
        <f t="shared" si="59"/>
        <v/>
      </c>
      <c r="AQ118" s="215" t="str">
        <f t="shared" si="60"/>
        <v/>
      </c>
      <c r="AR118" s="215" t="str">
        <f t="shared" si="61"/>
        <v/>
      </c>
    </row>
    <row r="119" spans="1:44" ht="15" hidden="1" thickBot="1" x14ac:dyDescent="0.25">
      <c r="A119" s="83" t="s">
        <v>66</v>
      </c>
      <c r="B119" s="83">
        <v>41</v>
      </c>
      <c r="C119" s="204" t="str">
        <f t="shared" ref="C119:E124" si="75">IF(ISBLANK(C20),"",C20)</f>
        <v/>
      </c>
      <c r="D119" s="205" t="str">
        <f t="shared" si="75"/>
        <v/>
      </c>
      <c r="E119" s="205" t="str">
        <f t="shared" si="75"/>
        <v/>
      </c>
      <c r="F119" s="204" t="str">
        <f t="shared" ref="F119:H124" si="76">IF($AB$102=0,C119,(IF(ISBLANK(F20),"",F20)))</f>
        <v/>
      </c>
      <c r="G119" s="205" t="str">
        <f t="shared" si="76"/>
        <v/>
      </c>
      <c r="H119" s="205" t="str">
        <f t="shared" si="76"/>
        <v/>
      </c>
      <c r="I119" s="204" t="str">
        <f t="shared" ref="I119:K124" si="77">IF($AB$102=0,C119,(IF(ISBLANK(I20),"",I20)))</f>
        <v/>
      </c>
      <c r="J119" s="205" t="str">
        <f t="shared" si="77"/>
        <v/>
      </c>
      <c r="K119" s="205" t="str">
        <f t="shared" si="77"/>
        <v/>
      </c>
      <c r="L119" s="207" t="str">
        <f t="shared" ref="L119:X124" si="78">IF(ISNUMBER(L68),(IF(ISNUMBER($T$99),($X$103*($X$101/$X$102)*($AN118*L68))+(L68*$AM118),"PÄIVITÄ LUVUT")),"")</f>
        <v/>
      </c>
      <c r="M119" s="207" t="str">
        <f t="shared" si="78"/>
        <v/>
      </c>
      <c r="N119" s="207" t="str">
        <f t="shared" si="78"/>
        <v/>
      </c>
      <c r="O119" s="207" t="str">
        <f t="shared" si="78"/>
        <v/>
      </c>
      <c r="P119" s="207" t="str">
        <f t="shared" si="78"/>
        <v/>
      </c>
      <c r="Q119" s="207" t="str">
        <f t="shared" si="78"/>
        <v/>
      </c>
      <c r="R119" s="207" t="str">
        <f t="shared" si="78"/>
        <v/>
      </c>
      <c r="S119" s="207" t="str">
        <f t="shared" si="78"/>
        <v/>
      </c>
      <c r="T119" s="207" t="str">
        <f t="shared" si="78"/>
        <v/>
      </c>
      <c r="U119" s="207" t="str">
        <f t="shared" si="78"/>
        <v/>
      </c>
      <c r="V119" s="207" t="str">
        <f t="shared" si="78"/>
        <v/>
      </c>
      <c r="W119" s="207" t="str">
        <f t="shared" si="78"/>
        <v/>
      </c>
      <c r="X119" s="207" t="str">
        <f t="shared" si="78"/>
        <v/>
      </c>
      <c r="Y119" s="207"/>
      <c r="Z119" s="207"/>
      <c r="AA119" s="85" t="str">
        <f t="shared" ref="AA119:AB124" si="79">IF(ISBLANK(AA20),"",AA20)</f>
        <v/>
      </c>
      <c r="AB119" s="87" t="str">
        <f t="shared" si="79"/>
        <v/>
      </c>
      <c r="AC119" s="209" t="str">
        <f t="shared" ref="AC119:AC124" si="80">IF(D119&gt;0,(IF(AH119&gt;0,AH119/D119,"")),"")</f>
        <v/>
      </c>
      <c r="AD119" s="88" t="str">
        <f t="shared" ref="AD119:AD124" si="81">IF(AND(ISNUMBER(AA119),ISNUMBER(G119)),AA119/G119,"")</f>
        <v/>
      </c>
      <c r="AE119" s="88" t="str">
        <f t="shared" ref="AE119:AE124" si="82">IF(AND(ISNUMBER(AB119),ISNUMBER(J119)),(AB119*1000)/J119,"")</f>
        <v/>
      </c>
      <c r="AF119" s="7"/>
      <c r="AG119" s="163">
        <f t="shared" si="57"/>
        <v>0</v>
      </c>
      <c r="AH119" s="160">
        <f t="shared" si="58"/>
        <v>0</v>
      </c>
      <c r="AI119" s="210" t="s">
        <v>66</v>
      </c>
      <c r="AJ119" s="89">
        <f t="shared" ref="AJ119:AJ124" si="83">IF(AND(ISNUMBER(AC119),NOT(ISBLANK(D119))),D119*AC119,0)</f>
        <v>0</v>
      </c>
      <c r="AK119" s="89">
        <f t="shared" ref="AK119:AK124" si="84">IF(AND(ISNUMBER(AD119),NOT(ISBLANK(D119))),D119*AD119,0)</f>
        <v>0</v>
      </c>
      <c r="AL119" s="89">
        <f t="shared" ref="AL119:AL124" si="85">IF(AND(ISNUMBER(AE119),NOT(ISBLANK(D119))),D119*AE119,0)</f>
        <v>0</v>
      </c>
      <c r="AM119" s="7">
        <v>0.2</v>
      </c>
      <c r="AN119" s="7">
        <f t="shared" si="67"/>
        <v>0.8</v>
      </c>
      <c r="AO119" s="7"/>
      <c r="AP119" s="215" t="str">
        <f t="shared" si="59"/>
        <v/>
      </c>
      <c r="AQ119" s="215" t="str">
        <f t="shared" si="60"/>
        <v/>
      </c>
      <c r="AR119" s="215" t="str">
        <f t="shared" si="61"/>
        <v/>
      </c>
    </row>
    <row r="120" spans="1:44" ht="15" hidden="1" thickBot="1" x14ac:dyDescent="0.25">
      <c r="A120" s="83" t="s">
        <v>67</v>
      </c>
      <c r="B120" s="83">
        <v>42</v>
      </c>
      <c r="C120" s="204" t="str">
        <f t="shared" si="75"/>
        <v/>
      </c>
      <c r="D120" s="205" t="str">
        <f t="shared" si="75"/>
        <v/>
      </c>
      <c r="E120" s="205" t="str">
        <f t="shared" si="75"/>
        <v/>
      </c>
      <c r="F120" s="204" t="str">
        <f t="shared" si="76"/>
        <v/>
      </c>
      <c r="G120" s="205" t="str">
        <f t="shared" si="76"/>
        <v/>
      </c>
      <c r="H120" s="205" t="str">
        <f t="shared" si="76"/>
        <v/>
      </c>
      <c r="I120" s="204" t="str">
        <f t="shared" si="77"/>
        <v/>
      </c>
      <c r="J120" s="205" t="str">
        <f t="shared" si="77"/>
        <v/>
      </c>
      <c r="K120" s="205" t="str">
        <f t="shared" si="77"/>
        <v/>
      </c>
      <c r="L120" s="207" t="str">
        <f t="shared" si="78"/>
        <v/>
      </c>
      <c r="M120" s="207" t="str">
        <f t="shared" si="78"/>
        <v/>
      </c>
      <c r="N120" s="207" t="str">
        <f t="shared" si="78"/>
        <v/>
      </c>
      <c r="O120" s="207" t="str">
        <f t="shared" si="78"/>
        <v/>
      </c>
      <c r="P120" s="207" t="str">
        <f t="shared" si="78"/>
        <v/>
      </c>
      <c r="Q120" s="207" t="str">
        <f t="shared" si="78"/>
        <v/>
      </c>
      <c r="R120" s="207" t="str">
        <f t="shared" si="78"/>
        <v/>
      </c>
      <c r="S120" s="207" t="str">
        <f t="shared" si="78"/>
        <v/>
      </c>
      <c r="T120" s="207" t="str">
        <f t="shared" si="78"/>
        <v/>
      </c>
      <c r="U120" s="207" t="str">
        <f t="shared" si="78"/>
        <v/>
      </c>
      <c r="V120" s="207" t="str">
        <f t="shared" si="78"/>
        <v/>
      </c>
      <c r="W120" s="207" t="str">
        <f t="shared" si="78"/>
        <v/>
      </c>
      <c r="X120" s="207" t="str">
        <f t="shared" si="78"/>
        <v/>
      </c>
      <c r="Y120" s="207"/>
      <c r="Z120" s="207"/>
      <c r="AA120" s="85" t="str">
        <f t="shared" si="79"/>
        <v/>
      </c>
      <c r="AB120" s="87" t="str">
        <f t="shared" si="79"/>
        <v/>
      </c>
      <c r="AC120" s="209" t="str">
        <f t="shared" si="80"/>
        <v/>
      </c>
      <c r="AD120" s="88" t="str">
        <f t="shared" si="81"/>
        <v/>
      </c>
      <c r="AE120" s="88" t="str">
        <f t="shared" si="82"/>
        <v/>
      </c>
      <c r="AF120" s="7"/>
      <c r="AG120" s="163">
        <f t="shared" si="57"/>
        <v>0</v>
      </c>
      <c r="AH120" s="160">
        <f t="shared" si="58"/>
        <v>0</v>
      </c>
      <c r="AI120" s="210" t="s">
        <v>67</v>
      </c>
      <c r="AJ120" s="89">
        <f t="shared" si="83"/>
        <v>0</v>
      </c>
      <c r="AK120" s="89">
        <f t="shared" si="84"/>
        <v>0</v>
      </c>
      <c r="AL120" s="89">
        <f t="shared" si="85"/>
        <v>0</v>
      </c>
      <c r="AM120" s="7">
        <v>0.2</v>
      </c>
      <c r="AN120" s="7">
        <f t="shared" si="67"/>
        <v>0.8</v>
      </c>
      <c r="AO120" s="7"/>
      <c r="AP120" s="215" t="str">
        <f t="shared" si="59"/>
        <v/>
      </c>
      <c r="AQ120" s="215" t="str">
        <f t="shared" si="60"/>
        <v/>
      </c>
      <c r="AR120" s="215" t="str">
        <f t="shared" si="61"/>
        <v/>
      </c>
    </row>
    <row r="121" spans="1:44" ht="15" hidden="1" thickBot="1" x14ac:dyDescent="0.25">
      <c r="A121" s="83" t="s">
        <v>69</v>
      </c>
      <c r="B121" s="83">
        <v>43</v>
      </c>
      <c r="C121" s="204" t="str">
        <f t="shared" si="75"/>
        <v/>
      </c>
      <c r="D121" s="205" t="str">
        <f t="shared" si="75"/>
        <v/>
      </c>
      <c r="E121" s="205" t="str">
        <f t="shared" si="75"/>
        <v/>
      </c>
      <c r="F121" s="204" t="str">
        <f t="shared" si="76"/>
        <v/>
      </c>
      <c r="G121" s="205" t="str">
        <f t="shared" si="76"/>
        <v/>
      </c>
      <c r="H121" s="205" t="str">
        <f t="shared" si="76"/>
        <v/>
      </c>
      <c r="I121" s="204" t="str">
        <f t="shared" si="77"/>
        <v/>
      </c>
      <c r="J121" s="205" t="str">
        <f t="shared" si="77"/>
        <v/>
      </c>
      <c r="K121" s="205" t="str">
        <f t="shared" si="77"/>
        <v/>
      </c>
      <c r="L121" s="207" t="str">
        <f t="shared" si="78"/>
        <v/>
      </c>
      <c r="M121" s="207" t="str">
        <f t="shared" si="78"/>
        <v/>
      </c>
      <c r="N121" s="207" t="str">
        <f t="shared" si="78"/>
        <v/>
      </c>
      <c r="O121" s="207" t="str">
        <f t="shared" si="78"/>
        <v/>
      </c>
      <c r="P121" s="207" t="str">
        <f t="shared" si="78"/>
        <v/>
      </c>
      <c r="Q121" s="207" t="str">
        <f t="shared" si="78"/>
        <v/>
      </c>
      <c r="R121" s="207" t="str">
        <f t="shared" si="78"/>
        <v/>
      </c>
      <c r="S121" s="207" t="str">
        <f t="shared" si="78"/>
        <v/>
      </c>
      <c r="T121" s="207" t="str">
        <f t="shared" si="78"/>
        <v/>
      </c>
      <c r="U121" s="207" t="str">
        <f t="shared" si="78"/>
        <v/>
      </c>
      <c r="V121" s="207" t="str">
        <f t="shared" si="78"/>
        <v/>
      </c>
      <c r="W121" s="207" t="str">
        <f t="shared" si="78"/>
        <v/>
      </c>
      <c r="X121" s="207" t="str">
        <f t="shared" si="78"/>
        <v/>
      </c>
      <c r="Y121" s="207"/>
      <c r="Z121" s="207"/>
      <c r="AA121" s="85" t="str">
        <f t="shared" si="79"/>
        <v/>
      </c>
      <c r="AB121" s="87" t="str">
        <f t="shared" si="79"/>
        <v/>
      </c>
      <c r="AC121" s="209" t="str">
        <f t="shared" si="80"/>
        <v/>
      </c>
      <c r="AD121" s="88" t="str">
        <f t="shared" si="81"/>
        <v/>
      </c>
      <c r="AE121" s="88" t="str">
        <f t="shared" si="82"/>
        <v/>
      </c>
      <c r="AF121" s="7"/>
      <c r="AG121" s="163">
        <f t="shared" si="57"/>
        <v>0</v>
      </c>
      <c r="AH121" s="160">
        <f t="shared" si="58"/>
        <v>0</v>
      </c>
      <c r="AI121" s="210" t="s">
        <v>69</v>
      </c>
      <c r="AJ121" s="89">
        <f t="shared" si="83"/>
        <v>0</v>
      </c>
      <c r="AK121" s="89">
        <f t="shared" si="84"/>
        <v>0</v>
      </c>
      <c r="AL121" s="89">
        <f t="shared" si="85"/>
        <v>0</v>
      </c>
      <c r="AM121" s="7">
        <v>0.2</v>
      </c>
      <c r="AN121" s="7">
        <f t="shared" si="67"/>
        <v>0.8</v>
      </c>
      <c r="AO121" s="7"/>
      <c r="AP121" s="215" t="str">
        <f t="shared" si="59"/>
        <v/>
      </c>
      <c r="AQ121" s="215" t="str">
        <f t="shared" si="60"/>
        <v/>
      </c>
      <c r="AR121" s="215" t="str">
        <f t="shared" si="61"/>
        <v/>
      </c>
    </row>
    <row r="122" spans="1:44" ht="15" hidden="1" thickBot="1" x14ac:dyDescent="0.25">
      <c r="A122" s="83" t="s">
        <v>71</v>
      </c>
      <c r="B122" s="83">
        <v>44</v>
      </c>
      <c r="C122" s="204" t="str">
        <f t="shared" si="75"/>
        <v/>
      </c>
      <c r="D122" s="205" t="str">
        <f t="shared" si="75"/>
        <v/>
      </c>
      <c r="E122" s="205" t="str">
        <f t="shared" si="75"/>
        <v/>
      </c>
      <c r="F122" s="204" t="str">
        <f t="shared" si="76"/>
        <v/>
      </c>
      <c r="G122" s="205" t="str">
        <f t="shared" si="76"/>
        <v/>
      </c>
      <c r="H122" s="205" t="str">
        <f t="shared" si="76"/>
        <v/>
      </c>
      <c r="I122" s="204" t="str">
        <f t="shared" si="77"/>
        <v/>
      </c>
      <c r="J122" s="205" t="str">
        <f t="shared" si="77"/>
        <v/>
      </c>
      <c r="K122" s="205" t="str">
        <f t="shared" si="77"/>
        <v/>
      </c>
      <c r="L122" s="207" t="str">
        <f t="shared" si="78"/>
        <v/>
      </c>
      <c r="M122" s="207" t="str">
        <f t="shared" si="78"/>
        <v/>
      </c>
      <c r="N122" s="207" t="str">
        <f t="shared" si="78"/>
        <v/>
      </c>
      <c r="O122" s="207" t="str">
        <f t="shared" si="78"/>
        <v/>
      </c>
      <c r="P122" s="207" t="str">
        <f t="shared" si="78"/>
        <v/>
      </c>
      <c r="Q122" s="207" t="str">
        <f t="shared" si="78"/>
        <v/>
      </c>
      <c r="R122" s="207" t="str">
        <f t="shared" si="78"/>
        <v/>
      </c>
      <c r="S122" s="207" t="str">
        <f t="shared" si="78"/>
        <v/>
      </c>
      <c r="T122" s="207" t="str">
        <f t="shared" si="78"/>
        <v/>
      </c>
      <c r="U122" s="207" t="str">
        <f t="shared" si="78"/>
        <v/>
      </c>
      <c r="V122" s="207" t="str">
        <f t="shared" si="78"/>
        <v/>
      </c>
      <c r="W122" s="207" t="str">
        <f t="shared" si="78"/>
        <v/>
      </c>
      <c r="X122" s="207" t="str">
        <f t="shared" si="78"/>
        <v/>
      </c>
      <c r="Y122" s="207"/>
      <c r="Z122" s="207"/>
      <c r="AA122" s="85" t="str">
        <f t="shared" si="79"/>
        <v/>
      </c>
      <c r="AB122" s="87" t="str">
        <f t="shared" si="79"/>
        <v/>
      </c>
      <c r="AC122" s="209" t="str">
        <f t="shared" si="80"/>
        <v/>
      </c>
      <c r="AD122" s="88" t="str">
        <f t="shared" si="81"/>
        <v/>
      </c>
      <c r="AE122" s="88" t="str">
        <f t="shared" si="82"/>
        <v/>
      </c>
      <c r="AF122" s="7"/>
      <c r="AG122" s="163">
        <f t="shared" si="57"/>
        <v>0</v>
      </c>
      <c r="AH122" s="160">
        <f t="shared" si="58"/>
        <v>0</v>
      </c>
      <c r="AI122" s="210" t="s">
        <v>71</v>
      </c>
      <c r="AJ122" s="89">
        <f t="shared" si="83"/>
        <v>0</v>
      </c>
      <c r="AK122" s="89">
        <f t="shared" si="84"/>
        <v>0</v>
      </c>
      <c r="AL122" s="89">
        <f t="shared" si="85"/>
        <v>0</v>
      </c>
      <c r="AM122" s="7">
        <v>0.2</v>
      </c>
      <c r="AN122" s="7">
        <f t="shared" si="67"/>
        <v>0.8</v>
      </c>
      <c r="AO122" s="7"/>
      <c r="AP122" s="215" t="str">
        <f t="shared" si="59"/>
        <v/>
      </c>
      <c r="AQ122" s="215" t="str">
        <f t="shared" si="60"/>
        <v/>
      </c>
      <c r="AR122" s="215" t="str">
        <f t="shared" si="61"/>
        <v/>
      </c>
    </row>
    <row r="123" spans="1:44" ht="15" hidden="1" thickBot="1" x14ac:dyDescent="0.25">
      <c r="A123" s="83" t="s">
        <v>72</v>
      </c>
      <c r="B123" s="83">
        <v>45</v>
      </c>
      <c r="C123" s="204" t="str">
        <f t="shared" si="75"/>
        <v/>
      </c>
      <c r="D123" s="205" t="str">
        <f t="shared" si="75"/>
        <v/>
      </c>
      <c r="E123" s="205" t="str">
        <f t="shared" si="75"/>
        <v/>
      </c>
      <c r="F123" s="204" t="str">
        <f t="shared" si="76"/>
        <v/>
      </c>
      <c r="G123" s="205" t="str">
        <f t="shared" si="76"/>
        <v/>
      </c>
      <c r="H123" s="205" t="str">
        <f t="shared" si="76"/>
        <v/>
      </c>
      <c r="I123" s="204" t="str">
        <f t="shared" si="77"/>
        <v/>
      </c>
      <c r="J123" s="205" t="str">
        <f t="shared" si="77"/>
        <v/>
      </c>
      <c r="K123" s="205" t="str">
        <f t="shared" si="77"/>
        <v/>
      </c>
      <c r="L123" s="207" t="str">
        <f t="shared" si="78"/>
        <v/>
      </c>
      <c r="M123" s="207" t="str">
        <f t="shared" si="78"/>
        <v/>
      </c>
      <c r="N123" s="207" t="str">
        <f t="shared" si="78"/>
        <v/>
      </c>
      <c r="O123" s="207" t="str">
        <f t="shared" si="78"/>
        <v/>
      </c>
      <c r="P123" s="207" t="str">
        <f t="shared" si="78"/>
        <v/>
      </c>
      <c r="Q123" s="207" t="str">
        <f t="shared" si="78"/>
        <v/>
      </c>
      <c r="R123" s="207" t="str">
        <f t="shared" si="78"/>
        <v/>
      </c>
      <c r="S123" s="207" t="str">
        <f t="shared" si="78"/>
        <v/>
      </c>
      <c r="T123" s="207" t="str">
        <f t="shared" si="78"/>
        <v/>
      </c>
      <c r="U123" s="207" t="str">
        <f t="shared" si="78"/>
        <v/>
      </c>
      <c r="V123" s="207" t="str">
        <f t="shared" si="78"/>
        <v/>
      </c>
      <c r="W123" s="207" t="str">
        <f t="shared" si="78"/>
        <v/>
      </c>
      <c r="X123" s="207" t="str">
        <f t="shared" si="78"/>
        <v/>
      </c>
      <c r="Y123" s="207"/>
      <c r="Z123" s="207"/>
      <c r="AA123" s="85" t="str">
        <f t="shared" si="79"/>
        <v/>
      </c>
      <c r="AB123" s="87" t="str">
        <f t="shared" si="79"/>
        <v/>
      </c>
      <c r="AC123" s="209" t="str">
        <f t="shared" si="80"/>
        <v/>
      </c>
      <c r="AD123" s="88" t="str">
        <f t="shared" si="81"/>
        <v/>
      </c>
      <c r="AE123" s="88" t="str">
        <f t="shared" si="82"/>
        <v/>
      </c>
      <c r="AF123" s="7"/>
      <c r="AG123" s="163">
        <f t="shared" si="57"/>
        <v>0</v>
      </c>
      <c r="AH123" s="160">
        <f t="shared" si="58"/>
        <v>0</v>
      </c>
      <c r="AI123" s="210" t="s">
        <v>72</v>
      </c>
      <c r="AJ123" s="89">
        <f t="shared" si="83"/>
        <v>0</v>
      </c>
      <c r="AK123" s="89">
        <f t="shared" si="84"/>
        <v>0</v>
      </c>
      <c r="AL123" s="89">
        <f t="shared" si="85"/>
        <v>0</v>
      </c>
      <c r="AM123" s="7">
        <v>0.2</v>
      </c>
      <c r="AN123" s="7">
        <f t="shared" si="67"/>
        <v>0.8</v>
      </c>
      <c r="AO123" s="7"/>
      <c r="AP123" s="215" t="str">
        <f t="shared" si="59"/>
        <v/>
      </c>
      <c r="AQ123" s="215" t="str">
        <f t="shared" si="60"/>
        <v/>
      </c>
      <c r="AR123" s="215" t="str">
        <f t="shared" si="61"/>
        <v/>
      </c>
    </row>
    <row r="124" spans="1:44" ht="15" hidden="1" thickBot="1" x14ac:dyDescent="0.25">
      <c r="A124" s="83" t="s">
        <v>73</v>
      </c>
      <c r="B124" s="83">
        <v>46</v>
      </c>
      <c r="C124" s="204" t="str">
        <f t="shared" si="75"/>
        <v/>
      </c>
      <c r="D124" s="205" t="str">
        <f t="shared" si="75"/>
        <v/>
      </c>
      <c r="E124" s="205" t="str">
        <f t="shared" si="75"/>
        <v/>
      </c>
      <c r="F124" s="204" t="str">
        <f t="shared" si="76"/>
        <v/>
      </c>
      <c r="G124" s="205" t="str">
        <f t="shared" si="76"/>
        <v/>
      </c>
      <c r="H124" s="205" t="str">
        <f t="shared" si="76"/>
        <v/>
      </c>
      <c r="I124" s="204" t="str">
        <f t="shared" si="77"/>
        <v/>
      </c>
      <c r="J124" s="205" t="str">
        <f t="shared" si="77"/>
        <v/>
      </c>
      <c r="K124" s="205" t="str">
        <f t="shared" si="77"/>
        <v/>
      </c>
      <c r="L124" s="207" t="str">
        <f t="shared" si="78"/>
        <v/>
      </c>
      <c r="M124" s="207" t="str">
        <f t="shared" si="78"/>
        <v/>
      </c>
      <c r="N124" s="207" t="str">
        <f t="shared" si="78"/>
        <v/>
      </c>
      <c r="O124" s="207" t="str">
        <f t="shared" si="78"/>
        <v/>
      </c>
      <c r="P124" s="207" t="str">
        <f t="shared" si="78"/>
        <v/>
      </c>
      <c r="Q124" s="207" t="str">
        <f t="shared" si="78"/>
        <v/>
      </c>
      <c r="R124" s="207" t="str">
        <f t="shared" si="78"/>
        <v/>
      </c>
      <c r="S124" s="207" t="str">
        <f t="shared" si="78"/>
        <v/>
      </c>
      <c r="T124" s="207" t="str">
        <f t="shared" si="78"/>
        <v/>
      </c>
      <c r="U124" s="207" t="str">
        <f t="shared" si="78"/>
        <v/>
      </c>
      <c r="V124" s="207" t="str">
        <f t="shared" si="78"/>
        <v/>
      </c>
      <c r="W124" s="207" t="str">
        <f t="shared" si="78"/>
        <v/>
      </c>
      <c r="X124" s="207" t="str">
        <f t="shared" si="78"/>
        <v/>
      </c>
      <c r="Y124" s="207"/>
      <c r="Z124" s="207"/>
      <c r="AA124" s="85" t="str">
        <f t="shared" si="79"/>
        <v/>
      </c>
      <c r="AB124" s="87" t="str">
        <f t="shared" si="79"/>
        <v/>
      </c>
      <c r="AC124" s="209" t="str">
        <f t="shared" si="80"/>
        <v/>
      </c>
      <c r="AD124" s="88" t="str">
        <f t="shared" si="81"/>
        <v/>
      </c>
      <c r="AE124" s="88" t="str">
        <f t="shared" si="82"/>
        <v/>
      </c>
      <c r="AF124" s="7"/>
      <c r="AG124" s="163">
        <f t="shared" si="57"/>
        <v>0</v>
      </c>
      <c r="AH124" s="160">
        <f t="shared" si="58"/>
        <v>0</v>
      </c>
      <c r="AI124" s="210" t="s">
        <v>73</v>
      </c>
      <c r="AJ124" s="89">
        <f t="shared" si="83"/>
        <v>0</v>
      </c>
      <c r="AK124" s="89">
        <f t="shared" si="84"/>
        <v>0</v>
      </c>
      <c r="AL124" s="89">
        <f t="shared" si="85"/>
        <v>0</v>
      </c>
      <c r="AM124" s="7">
        <v>0.2</v>
      </c>
      <c r="AN124" s="7">
        <f t="shared" si="67"/>
        <v>0.8</v>
      </c>
      <c r="AO124" s="7"/>
      <c r="AP124" s="215" t="str">
        <f t="shared" si="59"/>
        <v/>
      </c>
      <c r="AQ124" s="215" t="str">
        <f t="shared" si="60"/>
        <v/>
      </c>
      <c r="AR124" s="215" t="str">
        <f t="shared" si="61"/>
        <v/>
      </c>
    </row>
    <row r="125" spans="1:44" ht="15" hidden="1" thickBot="1" x14ac:dyDescent="0.25">
      <c r="A125" s="92" t="s">
        <v>74</v>
      </c>
      <c r="B125" s="92">
        <v>5</v>
      </c>
      <c r="C125" s="75" t="str">
        <f>IF(OR(ISNUMBER(C126),ISNUMBER(C127),ISNUMBER(C128)),SUM(C126:C128),"")</f>
        <v/>
      </c>
      <c r="D125" s="76" t="str">
        <f t="shared" ref="D125:AB125" si="86">IF(OR(ISNUMBER(D126),ISNUMBER(D127),ISNUMBER(D128)),SUM(D126:D128),"")</f>
        <v/>
      </c>
      <c r="E125" s="76" t="str">
        <f t="shared" si="86"/>
        <v/>
      </c>
      <c r="F125" s="75" t="str">
        <f t="shared" si="86"/>
        <v/>
      </c>
      <c r="G125" s="76" t="str">
        <f t="shared" si="86"/>
        <v/>
      </c>
      <c r="H125" s="76" t="str">
        <f t="shared" si="86"/>
        <v/>
      </c>
      <c r="I125" s="75" t="str">
        <f t="shared" si="86"/>
        <v/>
      </c>
      <c r="J125" s="76" t="str">
        <f t="shared" si="86"/>
        <v/>
      </c>
      <c r="K125" s="76" t="str">
        <f t="shared" si="86"/>
        <v/>
      </c>
      <c r="L125" s="76" t="str">
        <f t="shared" si="86"/>
        <v/>
      </c>
      <c r="M125" s="76" t="str">
        <f t="shared" si="86"/>
        <v/>
      </c>
      <c r="N125" s="76" t="str">
        <f t="shared" si="86"/>
        <v/>
      </c>
      <c r="O125" s="77" t="str">
        <f t="shared" si="86"/>
        <v/>
      </c>
      <c r="P125" s="77" t="str">
        <f t="shared" si="86"/>
        <v/>
      </c>
      <c r="Q125" s="77" t="str">
        <f t="shared" si="86"/>
        <v/>
      </c>
      <c r="R125" s="77" t="str">
        <f t="shared" si="86"/>
        <v/>
      </c>
      <c r="S125" s="77" t="str">
        <f t="shared" si="86"/>
        <v/>
      </c>
      <c r="T125" s="77" t="str">
        <f t="shared" si="86"/>
        <v/>
      </c>
      <c r="U125" s="77" t="str">
        <f t="shared" si="86"/>
        <v/>
      </c>
      <c r="V125" s="77" t="str">
        <f t="shared" si="86"/>
        <v/>
      </c>
      <c r="W125" s="77" t="str">
        <f t="shared" si="86"/>
        <v/>
      </c>
      <c r="X125" s="77" t="str">
        <f t="shared" si="86"/>
        <v/>
      </c>
      <c r="Y125" s="77"/>
      <c r="Z125" s="77"/>
      <c r="AA125" s="76" t="str">
        <f t="shared" si="86"/>
        <v/>
      </c>
      <c r="AB125" s="78" t="str">
        <f t="shared" si="86"/>
        <v/>
      </c>
      <c r="AC125" s="76" t="str">
        <f>IF(SUM(AC126:AC128)=0,"",AJ125/$D125)</f>
        <v/>
      </c>
      <c r="AD125" s="76" t="str">
        <f>IF(ISBLANK(AD26),"",AD26)</f>
        <v/>
      </c>
      <c r="AE125" s="76" t="str">
        <f>IF(ISBLANK(AE26),"",AE26)</f>
        <v/>
      </c>
      <c r="AF125" s="7"/>
      <c r="AG125" s="159">
        <f t="shared" si="57"/>
        <v>0</v>
      </c>
      <c r="AH125" s="160">
        <f t="shared" si="58"/>
        <v>0</v>
      </c>
      <c r="AI125" s="203" t="s">
        <v>74</v>
      </c>
      <c r="AJ125" s="82">
        <f>SUM(AJ126:AJ128)</f>
        <v>0</v>
      </c>
      <c r="AK125" s="82">
        <f>SUM(AK126:AK128)</f>
        <v>0</v>
      </c>
      <c r="AL125" s="82">
        <f>SUM(AL126:AL128)</f>
        <v>0</v>
      </c>
      <c r="AM125" s="7">
        <v>0.2</v>
      </c>
      <c r="AN125" s="7">
        <f t="shared" si="67"/>
        <v>0.8</v>
      </c>
      <c r="AO125" s="7"/>
      <c r="AP125" s="215" t="str">
        <f t="shared" si="59"/>
        <v/>
      </c>
      <c r="AQ125" s="215" t="str">
        <f t="shared" si="60"/>
        <v/>
      </c>
      <c r="AR125" s="215" t="str">
        <f t="shared" si="61"/>
        <v/>
      </c>
    </row>
    <row r="126" spans="1:44" ht="15" hidden="1" thickBot="1" x14ac:dyDescent="0.25">
      <c r="A126" s="83" t="s">
        <v>75</v>
      </c>
      <c r="B126" s="83">
        <v>51</v>
      </c>
      <c r="C126" s="204" t="str">
        <f t="shared" ref="C126:E132" si="87">IF(ISBLANK(C27),"",C27)</f>
        <v/>
      </c>
      <c r="D126" s="205" t="str">
        <f t="shared" si="87"/>
        <v/>
      </c>
      <c r="E126" s="205" t="str">
        <f t="shared" si="87"/>
        <v/>
      </c>
      <c r="F126" s="204" t="str">
        <f t="shared" ref="F126:H132" si="88">IF($AB$102=0,C126,(IF(ISBLANK(F27),"",F27)))</f>
        <v/>
      </c>
      <c r="G126" s="205" t="str">
        <f t="shared" si="88"/>
        <v/>
      </c>
      <c r="H126" s="205" t="str">
        <f t="shared" si="88"/>
        <v/>
      </c>
      <c r="I126" s="204" t="str">
        <f t="shared" ref="I126:K132" si="89">IF($AB$102=0,C126,(IF(ISBLANK(I27),"",I27)))</f>
        <v/>
      </c>
      <c r="J126" s="205" t="str">
        <f t="shared" si="89"/>
        <v/>
      </c>
      <c r="K126" s="205" t="str">
        <f t="shared" si="89"/>
        <v/>
      </c>
      <c r="L126" s="207" t="str">
        <f t="shared" ref="L126:X132" si="90">IF(ISNUMBER(L75),(IF(ISNUMBER($T$99),($X$103*($X$101/$X$102)*($AN125*L75))+(L75*$AM125),"PÄIVITÄ LUVUT")),"")</f>
        <v/>
      </c>
      <c r="M126" s="207" t="str">
        <f t="shared" si="90"/>
        <v/>
      </c>
      <c r="N126" s="207" t="str">
        <f t="shared" si="90"/>
        <v/>
      </c>
      <c r="O126" s="207" t="str">
        <f t="shared" si="90"/>
        <v/>
      </c>
      <c r="P126" s="207" t="str">
        <f t="shared" si="90"/>
        <v/>
      </c>
      <c r="Q126" s="207" t="str">
        <f t="shared" si="90"/>
        <v/>
      </c>
      <c r="R126" s="207" t="str">
        <f t="shared" si="90"/>
        <v/>
      </c>
      <c r="S126" s="207" t="str">
        <f t="shared" si="90"/>
        <v/>
      </c>
      <c r="T126" s="207" t="str">
        <f t="shared" si="90"/>
        <v/>
      </c>
      <c r="U126" s="207" t="str">
        <f t="shared" si="90"/>
        <v/>
      </c>
      <c r="V126" s="207" t="str">
        <f t="shared" si="90"/>
        <v/>
      </c>
      <c r="W126" s="207" t="str">
        <f t="shared" si="90"/>
        <v/>
      </c>
      <c r="X126" s="207" t="str">
        <f t="shared" si="90"/>
        <v/>
      </c>
      <c r="Y126" s="207"/>
      <c r="Z126" s="207"/>
      <c r="AA126" s="85" t="str">
        <f t="shared" ref="AA126:AB132" si="91">IF(ISBLANK(AA27),"",AA27)</f>
        <v/>
      </c>
      <c r="AB126" s="87" t="str">
        <f t="shared" si="91"/>
        <v/>
      </c>
      <c r="AC126" s="209" t="str">
        <f t="shared" ref="AC126:AC132" si="92">IF(D126&gt;0,(IF(AH126&gt;0,AH126/D126,"")),"")</f>
        <v/>
      </c>
      <c r="AD126" s="88" t="str">
        <f t="shared" ref="AD126:AD132" si="93">IF(AND(ISNUMBER(AA126),ISNUMBER(G126)),AA126/G126,"")</f>
        <v/>
      </c>
      <c r="AE126" s="88" t="str">
        <f t="shared" ref="AE126:AE132" si="94">IF(AND(ISNUMBER(AB126),ISNUMBER(J126)),(AB126*1000)/J126,"")</f>
        <v/>
      </c>
      <c r="AF126" s="7"/>
      <c r="AG126" s="163">
        <f t="shared" si="57"/>
        <v>0</v>
      </c>
      <c r="AH126" s="160">
        <f t="shared" si="58"/>
        <v>0</v>
      </c>
      <c r="AI126" s="210" t="s">
        <v>75</v>
      </c>
      <c r="AJ126" s="89">
        <f t="shared" ref="AJ126:AJ132" si="95">IF(AND(ISNUMBER(AC126),NOT(ISBLANK(D126))),D126*AC126,0)</f>
        <v>0</v>
      </c>
      <c r="AK126" s="89">
        <f t="shared" ref="AK126:AK132" si="96">IF(AND(ISNUMBER(AD126),NOT(ISBLANK(D126))),D126*AD126,0)</f>
        <v>0</v>
      </c>
      <c r="AL126" s="89">
        <f t="shared" ref="AL126:AL132" si="97">IF(AND(ISNUMBER(AE126),NOT(ISBLANK(D126))),D126*AE126,0)</f>
        <v>0</v>
      </c>
      <c r="AM126" s="7">
        <v>0.2</v>
      </c>
      <c r="AN126" s="7">
        <f t="shared" si="67"/>
        <v>0.8</v>
      </c>
      <c r="AO126" s="7"/>
      <c r="AP126" s="215" t="str">
        <f t="shared" si="59"/>
        <v/>
      </c>
      <c r="AQ126" s="215" t="str">
        <f t="shared" si="60"/>
        <v/>
      </c>
      <c r="AR126" s="215" t="str">
        <f t="shared" si="61"/>
        <v/>
      </c>
    </row>
    <row r="127" spans="1:44" ht="15" hidden="1" thickBot="1" x14ac:dyDescent="0.25">
      <c r="A127" s="83" t="s">
        <v>76</v>
      </c>
      <c r="B127" s="83">
        <v>52</v>
      </c>
      <c r="C127" s="204" t="str">
        <f t="shared" si="87"/>
        <v/>
      </c>
      <c r="D127" s="205" t="str">
        <f t="shared" si="87"/>
        <v/>
      </c>
      <c r="E127" s="205" t="str">
        <f t="shared" si="87"/>
        <v/>
      </c>
      <c r="F127" s="204" t="str">
        <f t="shared" si="88"/>
        <v/>
      </c>
      <c r="G127" s="205" t="str">
        <f t="shared" si="88"/>
        <v/>
      </c>
      <c r="H127" s="205" t="str">
        <f t="shared" si="88"/>
        <v/>
      </c>
      <c r="I127" s="204" t="str">
        <f t="shared" si="89"/>
        <v/>
      </c>
      <c r="J127" s="205" t="str">
        <f t="shared" si="89"/>
        <v/>
      </c>
      <c r="K127" s="205" t="str">
        <f t="shared" si="89"/>
        <v/>
      </c>
      <c r="L127" s="207" t="str">
        <f t="shared" si="90"/>
        <v/>
      </c>
      <c r="M127" s="207" t="str">
        <f t="shared" si="90"/>
        <v/>
      </c>
      <c r="N127" s="207" t="str">
        <f t="shared" si="90"/>
        <v/>
      </c>
      <c r="O127" s="207" t="str">
        <f t="shared" si="90"/>
        <v/>
      </c>
      <c r="P127" s="207" t="str">
        <f t="shared" si="90"/>
        <v/>
      </c>
      <c r="Q127" s="207" t="str">
        <f t="shared" si="90"/>
        <v/>
      </c>
      <c r="R127" s="207" t="str">
        <f t="shared" si="90"/>
        <v/>
      </c>
      <c r="S127" s="207" t="str">
        <f t="shared" si="90"/>
        <v/>
      </c>
      <c r="T127" s="207" t="str">
        <f t="shared" si="90"/>
        <v/>
      </c>
      <c r="U127" s="207" t="str">
        <f t="shared" si="90"/>
        <v/>
      </c>
      <c r="V127" s="207" t="str">
        <f t="shared" si="90"/>
        <v/>
      </c>
      <c r="W127" s="207" t="str">
        <f t="shared" si="90"/>
        <v/>
      </c>
      <c r="X127" s="207" t="str">
        <f t="shared" si="90"/>
        <v/>
      </c>
      <c r="Y127" s="207"/>
      <c r="Z127" s="207"/>
      <c r="AA127" s="85" t="str">
        <f t="shared" si="91"/>
        <v/>
      </c>
      <c r="AB127" s="87" t="str">
        <f t="shared" si="91"/>
        <v/>
      </c>
      <c r="AC127" s="209" t="str">
        <f t="shared" si="92"/>
        <v/>
      </c>
      <c r="AD127" s="88" t="str">
        <f t="shared" si="93"/>
        <v/>
      </c>
      <c r="AE127" s="88" t="str">
        <f t="shared" si="94"/>
        <v/>
      </c>
      <c r="AF127" s="7"/>
      <c r="AG127" s="163">
        <f t="shared" si="57"/>
        <v>0</v>
      </c>
      <c r="AH127" s="160">
        <f t="shared" si="58"/>
        <v>0</v>
      </c>
      <c r="AI127" s="210" t="s">
        <v>76</v>
      </c>
      <c r="AJ127" s="89">
        <f t="shared" si="95"/>
        <v>0</v>
      </c>
      <c r="AK127" s="89">
        <f t="shared" si="96"/>
        <v>0</v>
      </c>
      <c r="AL127" s="89">
        <f t="shared" si="97"/>
        <v>0</v>
      </c>
      <c r="AM127" s="7">
        <v>0.2</v>
      </c>
      <c r="AN127" s="7">
        <f t="shared" si="67"/>
        <v>0.8</v>
      </c>
      <c r="AO127" s="7"/>
      <c r="AP127" s="215" t="str">
        <f t="shared" si="59"/>
        <v/>
      </c>
      <c r="AQ127" s="215" t="str">
        <f t="shared" si="60"/>
        <v/>
      </c>
      <c r="AR127" s="215" t="str">
        <f t="shared" si="61"/>
        <v/>
      </c>
    </row>
    <row r="128" spans="1:44" ht="15" hidden="1" thickBot="1" x14ac:dyDescent="0.25">
      <c r="A128" s="83" t="s">
        <v>77</v>
      </c>
      <c r="B128" s="83">
        <v>53</v>
      </c>
      <c r="C128" s="204" t="str">
        <f t="shared" si="87"/>
        <v/>
      </c>
      <c r="D128" s="205" t="str">
        <f t="shared" si="87"/>
        <v/>
      </c>
      <c r="E128" s="205" t="str">
        <f t="shared" si="87"/>
        <v/>
      </c>
      <c r="F128" s="204" t="str">
        <f t="shared" si="88"/>
        <v/>
      </c>
      <c r="G128" s="205" t="str">
        <f t="shared" si="88"/>
        <v/>
      </c>
      <c r="H128" s="205" t="str">
        <f t="shared" si="88"/>
        <v/>
      </c>
      <c r="I128" s="204" t="str">
        <f t="shared" si="89"/>
        <v/>
      </c>
      <c r="J128" s="205" t="str">
        <f t="shared" si="89"/>
        <v/>
      </c>
      <c r="K128" s="205" t="str">
        <f t="shared" si="89"/>
        <v/>
      </c>
      <c r="L128" s="207" t="str">
        <f t="shared" si="90"/>
        <v/>
      </c>
      <c r="M128" s="207" t="str">
        <f t="shared" si="90"/>
        <v/>
      </c>
      <c r="N128" s="207" t="str">
        <f t="shared" si="90"/>
        <v/>
      </c>
      <c r="O128" s="207" t="str">
        <f t="shared" si="90"/>
        <v/>
      </c>
      <c r="P128" s="207" t="str">
        <f t="shared" si="90"/>
        <v/>
      </c>
      <c r="Q128" s="207" t="str">
        <f t="shared" si="90"/>
        <v/>
      </c>
      <c r="R128" s="207" t="str">
        <f t="shared" si="90"/>
        <v/>
      </c>
      <c r="S128" s="207" t="str">
        <f t="shared" si="90"/>
        <v/>
      </c>
      <c r="T128" s="207" t="str">
        <f t="shared" si="90"/>
        <v/>
      </c>
      <c r="U128" s="207" t="str">
        <f t="shared" si="90"/>
        <v/>
      </c>
      <c r="V128" s="207" t="str">
        <f t="shared" si="90"/>
        <v/>
      </c>
      <c r="W128" s="207" t="str">
        <f t="shared" si="90"/>
        <v/>
      </c>
      <c r="X128" s="207" t="str">
        <f t="shared" si="90"/>
        <v/>
      </c>
      <c r="Y128" s="207"/>
      <c r="Z128" s="207"/>
      <c r="AA128" s="85" t="str">
        <f t="shared" si="91"/>
        <v/>
      </c>
      <c r="AB128" s="87" t="str">
        <f t="shared" si="91"/>
        <v/>
      </c>
      <c r="AC128" s="209" t="str">
        <f t="shared" si="92"/>
        <v/>
      </c>
      <c r="AD128" s="88" t="str">
        <f t="shared" si="93"/>
        <v/>
      </c>
      <c r="AE128" s="88" t="str">
        <f t="shared" si="94"/>
        <v/>
      </c>
      <c r="AF128" s="7"/>
      <c r="AG128" s="163">
        <f t="shared" si="57"/>
        <v>0</v>
      </c>
      <c r="AH128" s="160">
        <f t="shared" si="58"/>
        <v>0</v>
      </c>
      <c r="AI128" s="210" t="s">
        <v>77</v>
      </c>
      <c r="AJ128" s="89">
        <f t="shared" si="95"/>
        <v>0</v>
      </c>
      <c r="AK128" s="89">
        <f t="shared" si="96"/>
        <v>0</v>
      </c>
      <c r="AL128" s="89">
        <f t="shared" si="97"/>
        <v>0</v>
      </c>
      <c r="AM128" s="7">
        <v>0.2</v>
      </c>
      <c r="AN128" s="7">
        <f t="shared" si="67"/>
        <v>0.8</v>
      </c>
      <c r="AO128" s="7"/>
      <c r="AP128" s="215" t="str">
        <f t="shared" si="59"/>
        <v/>
      </c>
      <c r="AQ128" s="215" t="str">
        <f t="shared" si="60"/>
        <v/>
      </c>
      <c r="AR128" s="215" t="str">
        <f t="shared" si="61"/>
        <v/>
      </c>
    </row>
    <row r="129" spans="1:44" ht="15" hidden="1" thickBot="1" x14ac:dyDescent="0.25">
      <c r="A129" s="92" t="s">
        <v>78</v>
      </c>
      <c r="B129" s="92">
        <v>6</v>
      </c>
      <c r="C129" s="204" t="str">
        <f t="shared" si="87"/>
        <v/>
      </c>
      <c r="D129" s="205" t="str">
        <f t="shared" si="87"/>
        <v/>
      </c>
      <c r="E129" s="205" t="str">
        <f t="shared" si="87"/>
        <v/>
      </c>
      <c r="F129" s="204" t="str">
        <f t="shared" si="88"/>
        <v/>
      </c>
      <c r="G129" s="205" t="str">
        <f t="shared" si="88"/>
        <v/>
      </c>
      <c r="H129" s="205" t="str">
        <f t="shared" si="88"/>
        <v/>
      </c>
      <c r="I129" s="204" t="str">
        <f t="shared" si="89"/>
        <v/>
      </c>
      <c r="J129" s="205" t="str">
        <f t="shared" si="89"/>
        <v/>
      </c>
      <c r="K129" s="205" t="str">
        <f t="shared" si="89"/>
        <v/>
      </c>
      <c r="L129" s="207" t="str">
        <f t="shared" si="90"/>
        <v/>
      </c>
      <c r="M129" s="207" t="str">
        <f t="shared" si="90"/>
        <v/>
      </c>
      <c r="N129" s="207" t="str">
        <f t="shared" si="90"/>
        <v/>
      </c>
      <c r="O129" s="207" t="str">
        <f t="shared" si="90"/>
        <v/>
      </c>
      <c r="P129" s="207" t="str">
        <f t="shared" si="90"/>
        <v/>
      </c>
      <c r="Q129" s="207" t="str">
        <f t="shared" si="90"/>
        <v/>
      </c>
      <c r="R129" s="207" t="str">
        <f t="shared" si="90"/>
        <v/>
      </c>
      <c r="S129" s="207" t="str">
        <f t="shared" si="90"/>
        <v/>
      </c>
      <c r="T129" s="207" t="str">
        <f t="shared" si="90"/>
        <v/>
      </c>
      <c r="U129" s="207" t="str">
        <f t="shared" si="90"/>
        <v/>
      </c>
      <c r="V129" s="207" t="str">
        <f t="shared" si="90"/>
        <v/>
      </c>
      <c r="W129" s="207" t="str">
        <f t="shared" si="90"/>
        <v/>
      </c>
      <c r="X129" s="207" t="str">
        <f t="shared" si="90"/>
        <v/>
      </c>
      <c r="Y129" s="207"/>
      <c r="Z129" s="207"/>
      <c r="AA129" s="85" t="str">
        <f t="shared" si="91"/>
        <v/>
      </c>
      <c r="AB129" s="87" t="str">
        <f t="shared" si="91"/>
        <v/>
      </c>
      <c r="AC129" s="209" t="str">
        <f t="shared" si="92"/>
        <v/>
      </c>
      <c r="AD129" s="88" t="str">
        <f t="shared" si="93"/>
        <v/>
      </c>
      <c r="AE129" s="88" t="str">
        <f t="shared" si="94"/>
        <v/>
      </c>
      <c r="AF129" s="7"/>
      <c r="AG129" s="163">
        <f t="shared" si="57"/>
        <v>0</v>
      </c>
      <c r="AH129" s="160">
        <f t="shared" si="58"/>
        <v>0</v>
      </c>
      <c r="AI129" s="203" t="s">
        <v>78</v>
      </c>
      <c r="AJ129" s="89">
        <f t="shared" si="95"/>
        <v>0</v>
      </c>
      <c r="AK129" s="89">
        <f t="shared" si="96"/>
        <v>0</v>
      </c>
      <c r="AL129" s="89">
        <f t="shared" si="97"/>
        <v>0</v>
      </c>
      <c r="AM129" s="7">
        <v>0.2</v>
      </c>
      <c r="AN129" s="7">
        <f t="shared" si="67"/>
        <v>0.8</v>
      </c>
      <c r="AO129" s="7"/>
      <c r="AP129" s="215" t="str">
        <f t="shared" si="59"/>
        <v/>
      </c>
      <c r="AQ129" s="215" t="str">
        <f t="shared" si="60"/>
        <v/>
      </c>
      <c r="AR129" s="215" t="str">
        <f t="shared" si="61"/>
        <v/>
      </c>
    </row>
    <row r="130" spans="1:44" ht="15" hidden="1" thickBot="1" x14ac:dyDescent="0.25">
      <c r="A130" s="92" t="s">
        <v>79</v>
      </c>
      <c r="B130" s="92">
        <v>7</v>
      </c>
      <c r="C130" s="204" t="str">
        <f t="shared" si="87"/>
        <v/>
      </c>
      <c r="D130" s="205" t="str">
        <f t="shared" si="87"/>
        <v/>
      </c>
      <c r="E130" s="205" t="str">
        <f t="shared" si="87"/>
        <v/>
      </c>
      <c r="F130" s="204" t="str">
        <f t="shared" si="88"/>
        <v/>
      </c>
      <c r="G130" s="205" t="str">
        <f t="shared" si="88"/>
        <v/>
      </c>
      <c r="H130" s="205" t="str">
        <f t="shared" si="88"/>
        <v/>
      </c>
      <c r="I130" s="204" t="str">
        <f t="shared" si="89"/>
        <v/>
      </c>
      <c r="J130" s="205" t="str">
        <f t="shared" si="89"/>
        <v/>
      </c>
      <c r="K130" s="205" t="str">
        <f t="shared" si="89"/>
        <v/>
      </c>
      <c r="L130" s="207" t="str">
        <f t="shared" si="90"/>
        <v/>
      </c>
      <c r="M130" s="207" t="str">
        <f t="shared" si="90"/>
        <v/>
      </c>
      <c r="N130" s="207" t="str">
        <f t="shared" si="90"/>
        <v/>
      </c>
      <c r="O130" s="207" t="str">
        <f t="shared" si="90"/>
        <v/>
      </c>
      <c r="P130" s="207" t="str">
        <f t="shared" si="90"/>
        <v/>
      </c>
      <c r="Q130" s="207" t="str">
        <f t="shared" si="90"/>
        <v/>
      </c>
      <c r="R130" s="207" t="str">
        <f t="shared" si="90"/>
        <v/>
      </c>
      <c r="S130" s="207" t="str">
        <f t="shared" si="90"/>
        <v/>
      </c>
      <c r="T130" s="207" t="str">
        <f t="shared" si="90"/>
        <v/>
      </c>
      <c r="U130" s="207" t="str">
        <f t="shared" si="90"/>
        <v/>
      </c>
      <c r="V130" s="207" t="str">
        <f t="shared" si="90"/>
        <v/>
      </c>
      <c r="W130" s="207" t="str">
        <f t="shared" si="90"/>
        <v/>
      </c>
      <c r="X130" s="207" t="str">
        <f t="shared" si="90"/>
        <v/>
      </c>
      <c r="Y130" s="207"/>
      <c r="Z130" s="207"/>
      <c r="AA130" s="85" t="str">
        <f t="shared" si="91"/>
        <v/>
      </c>
      <c r="AB130" s="87" t="str">
        <f t="shared" si="91"/>
        <v/>
      </c>
      <c r="AC130" s="209" t="str">
        <f t="shared" si="92"/>
        <v/>
      </c>
      <c r="AD130" s="88" t="str">
        <f t="shared" si="93"/>
        <v/>
      </c>
      <c r="AE130" s="88" t="str">
        <f t="shared" si="94"/>
        <v/>
      </c>
      <c r="AF130" s="7"/>
      <c r="AG130" s="163">
        <f t="shared" si="57"/>
        <v>0</v>
      </c>
      <c r="AH130" s="160">
        <f t="shared" si="58"/>
        <v>0</v>
      </c>
      <c r="AI130" s="203" t="s">
        <v>79</v>
      </c>
      <c r="AJ130" s="89">
        <f t="shared" si="95"/>
        <v>0</v>
      </c>
      <c r="AK130" s="89">
        <f t="shared" si="96"/>
        <v>0</v>
      </c>
      <c r="AL130" s="89">
        <f t="shared" si="97"/>
        <v>0</v>
      </c>
      <c r="AM130" s="7">
        <v>0.2</v>
      </c>
      <c r="AN130" s="7">
        <f t="shared" si="67"/>
        <v>0.8</v>
      </c>
      <c r="AO130" s="7"/>
      <c r="AP130" s="215" t="str">
        <f t="shared" si="59"/>
        <v/>
      </c>
      <c r="AQ130" s="215" t="str">
        <f t="shared" si="60"/>
        <v/>
      </c>
      <c r="AR130" s="215" t="str">
        <f t="shared" si="61"/>
        <v/>
      </c>
    </row>
    <row r="131" spans="1:44" ht="15" hidden="1" thickBot="1" x14ac:dyDescent="0.25">
      <c r="A131" s="92" t="s">
        <v>80</v>
      </c>
      <c r="B131" s="92">
        <v>8</v>
      </c>
      <c r="C131" s="204" t="str">
        <f t="shared" si="87"/>
        <v/>
      </c>
      <c r="D131" s="205" t="str">
        <f t="shared" si="87"/>
        <v/>
      </c>
      <c r="E131" s="205" t="str">
        <f t="shared" si="87"/>
        <v/>
      </c>
      <c r="F131" s="204" t="str">
        <f t="shared" si="88"/>
        <v/>
      </c>
      <c r="G131" s="205" t="str">
        <f t="shared" si="88"/>
        <v/>
      </c>
      <c r="H131" s="205" t="str">
        <f t="shared" si="88"/>
        <v/>
      </c>
      <c r="I131" s="204" t="str">
        <f t="shared" si="89"/>
        <v/>
      </c>
      <c r="J131" s="205" t="str">
        <f t="shared" si="89"/>
        <v/>
      </c>
      <c r="K131" s="205" t="str">
        <f t="shared" si="89"/>
        <v/>
      </c>
      <c r="L131" s="207" t="str">
        <f t="shared" si="90"/>
        <v/>
      </c>
      <c r="M131" s="207" t="str">
        <f t="shared" si="90"/>
        <v/>
      </c>
      <c r="N131" s="207" t="str">
        <f t="shared" si="90"/>
        <v/>
      </c>
      <c r="O131" s="207" t="str">
        <f t="shared" si="90"/>
        <v/>
      </c>
      <c r="P131" s="207" t="str">
        <f t="shared" si="90"/>
        <v/>
      </c>
      <c r="Q131" s="207" t="str">
        <f t="shared" si="90"/>
        <v/>
      </c>
      <c r="R131" s="207" t="str">
        <f t="shared" si="90"/>
        <v/>
      </c>
      <c r="S131" s="207" t="str">
        <f t="shared" si="90"/>
        <v/>
      </c>
      <c r="T131" s="207" t="str">
        <f t="shared" si="90"/>
        <v/>
      </c>
      <c r="U131" s="207" t="str">
        <f t="shared" si="90"/>
        <v/>
      </c>
      <c r="V131" s="207" t="str">
        <f t="shared" si="90"/>
        <v/>
      </c>
      <c r="W131" s="207" t="str">
        <f t="shared" si="90"/>
        <v/>
      </c>
      <c r="X131" s="207" t="str">
        <f t="shared" si="90"/>
        <v/>
      </c>
      <c r="Y131" s="207"/>
      <c r="Z131" s="207"/>
      <c r="AA131" s="85" t="str">
        <f t="shared" si="91"/>
        <v/>
      </c>
      <c r="AB131" s="87" t="str">
        <f t="shared" si="91"/>
        <v/>
      </c>
      <c r="AC131" s="209" t="str">
        <f t="shared" si="92"/>
        <v/>
      </c>
      <c r="AD131" s="88" t="str">
        <f t="shared" si="93"/>
        <v/>
      </c>
      <c r="AE131" s="88" t="str">
        <f t="shared" si="94"/>
        <v/>
      </c>
      <c r="AF131" s="7"/>
      <c r="AG131" s="163">
        <f t="shared" si="57"/>
        <v>0</v>
      </c>
      <c r="AH131" s="160">
        <f t="shared" si="58"/>
        <v>0</v>
      </c>
      <c r="AI131" s="203" t="s">
        <v>80</v>
      </c>
      <c r="AJ131" s="89">
        <f t="shared" si="95"/>
        <v>0</v>
      </c>
      <c r="AK131" s="89">
        <f t="shared" si="96"/>
        <v>0</v>
      </c>
      <c r="AL131" s="89">
        <f t="shared" si="97"/>
        <v>0</v>
      </c>
      <c r="AM131" s="7">
        <v>0.2</v>
      </c>
      <c r="AN131" s="7">
        <f t="shared" si="67"/>
        <v>0.8</v>
      </c>
      <c r="AO131" s="7"/>
      <c r="AP131" s="215" t="str">
        <f t="shared" si="59"/>
        <v/>
      </c>
      <c r="AQ131" s="215" t="str">
        <f t="shared" si="60"/>
        <v/>
      </c>
      <c r="AR131" s="215" t="str">
        <f t="shared" si="61"/>
        <v/>
      </c>
    </row>
    <row r="132" spans="1:44" ht="15" hidden="1" thickBot="1" x14ac:dyDescent="0.25">
      <c r="A132" s="92" t="s">
        <v>81</v>
      </c>
      <c r="B132" s="92">
        <v>9</v>
      </c>
      <c r="C132" s="204" t="str">
        <f t="shared" si="87"/>
        <v/>
      </c>
      <c r="D132" s="205" t="str">
        <f t="shared" si="87"/>
        <v/>
      </c>
      <c r="E132" s="205" t="str">
        <f t="shared" si="87"/>
        <v/>
      </c>
      <c r="F132" s="204" t="str">
        <f t="shared" si="88"/>
        <v/>
      </c>
      <c r="G132" s="205" t="str">
        <f t="shared" si="88"/>
        <v/>
      </c>
      <c r="H132" s="205" t="str">
        <f t="shared" si="88"/>
        <v/>
      </c>
      <c r="I132" s="204" t="str">
        <f t="shared" si="89"/>
        <v/>
      </c>
      <c r="J132" s="205" t="str">
        <f t="shared" si="89"/>
        <v/>
      </c>
      <c r="K132" s="205" t="str">
        <f t="shared" si="89"/>
        <v/>
      </c>
      <c r="L132" s="207" t="str">
        <f t="shared" si="90"/>
        <v/>
      </c>
      <c r="M132" s="207" t="str">
        <f t="shared" si="90"/>
        <v/>
      </c>
      <c r="N132" s="207" t="str">
        <f t="shared" si="90"/>
        <v/>
      </c>
      <c r="O132" s="207" t="str">
        <f t="shared" si="90"/>
        <v/>
      </c>
      <c r="P132" s="207" t="str">
        <f t="shared" si="90"/>
        <v/>
      </c>
      <c r="Q132" s="207" t="str">
        <f t="shared" si="90"/>
        <v/>
      </c>
      <c r="R132" s="207" t="str">
        <f t="shared" si="90"/>
        <v/>
      </c>
      <c r="S132" s="207" t="str">
        <f t="shared" si="90"/>
        <v/>
      </c>
      <c r="T132" s="207" t="str">
        <f t="shared" si="90"/>
        <v/>
      </c>
      <c r="U132" s="207" t="str">
        <f t="shared" si="90"/>
        <v/>
      </c>
      <c r="V132" s="207" t="str">
        <f t="shared" si="90"/>
        <v/>
      </c>
      <c r="W132" s="207" t="str">
        <f t="shared" si="90"/>
        <v/>
      </c>
      <c r="X132" s="207" t="str">
        <f t="shared" si="90"/>
        <v/>
      </c>
      <c r="Y132" s="207"/>
      <c r="Z132" s="207"/>
      <c r="AA132" s="85" t="str">
        <f t="shared" si="91"/>
        <v/>
      </c>
      <c r="AB132" s="87" t="str">
        <f t="shared" si="91"/>
        <v/>
      </c>
      <c r="AC132" s="209" t="str">
        <f t="shared" si="92"/>
        <v/>
      </c>
      <c r="AD132" s="88" t="str">
        <f t="shared" si="93"/>
        <v/>
      </c>
      <c r="AE132" s="88" t="str">
        <f t="shared" si="94"/>
        <v/>
      </c>
      <c r="AF132" s="7"/>
      <c r="AG132" s="163">
        <f t="shared" si="57"/>
        <v>0</v>
      </c>
      <c r="AH132" s="160">
        <f t="shared" si="58"/>
        <v>0</v>
      </c>
      <c r="AI132" s="203" t="s">
        <v>81</v>
      </c>
      <c r="AJ132" s="89">
        <f t="shared" si="95"/>
        <v>0</v>
      </c>
      <c r="AK132" s="89">
        <f t="shared" si="96"/>
        <v>0</v>
      </c>
      <c r="AL132" s="89">
        <f t="shared" si="97"/>
        <v>0</v>
      </c>
      <c r="AM132" s="7">
        <v>0.2</v>
      </c>
      <c r="AN132" s="7">
        <f t="shared" si="67"/>
        <v>0.8</v>
      </c>
      <c r="AO132" s="7"/>
      <c r="AP132" s="215" t="str">
        <f t="shared" si="59"/>
        <v/>
      </c>
      <c r="AQ132" s="215" t="str">
        <f t="shared" si="60"/>
        <v/>
      </c>
      <c r="AR132" s="215" t="str">
        <f t="shared" si="61"/>
        <v/>
      </c>
    </row>
    <row r="133" spans="1:44" ht="15" hidden="1" thickBot="1" x14ac:dyDescent="0.25">
      <c r="A133" s="92" t="s">
        <v>82</v>
      </c>
      <c r="B133" s="92" t="s">
        <v>107</v>
      </c>
      <c r="C133" s="75" t="str">
        <f>IF(OR(ISNUMBER(C108),ISNUMBER(C112),ISNUMBER(C117), ISNUMBER(C118),ISNUMBER(C125), ISNUMBER(C129),ISNUMBER(C130),ISNUMBER(C131),ISNUMBER(C132)),SUM(C108,C112,C117:C118,C125,C129:C132),"")</f>
        <v/>
      </c>
      <c r="D133" s="76" t="str">
        <f t="shared" ref="D133:X133" si="98">IF(OR(ISNUMBER(D108),ISNUMBER(D112),ISNUMBER(D117), ISNUMBER(D118),ISNUMBER(D125), ISNUMBER(D129),ISNUMBER(D130),ISNUMBER(D131),ISNUMBER(D132)),SUM(D108,D112,D117:D118,D125,D129:D132),"")</f>
        <v/>
      </c>
      <c r="E133" s="76" t="str">
        <f t="shared" si="98"/>
        <v/>
      </c>
      <c r="F133" s="75" t="str">
        <f t="shared" si="98"/>
        <v/>
      </c>
      <c r="G133" s="76" t="str">
        <f t="shared" si="98"/>
        <v/>
      </c>
      <c r="H133" s="76" t="str">
        <f t="shared" si="98"/>
        <v/>
      </c>
      <c r="I133" s="75" t="str">
        <f t="shared" si="98"/>
        <v/>
      </c>
      <c r="J133" s="76" t="str">
        <f t="shared" si="98"/>
        <v/>
      </c>
      <c r="K133" s="76" t="str">
        <f t="shared" si="98"/>
        <v/>
      </c>
      <c r="L133" s="76" t="str">
        <f t="shared" si="98"/>
        <v/>
      </c>
      <c r="M133" s="76" t="str">
        <f t="shared" si="98"/>
        <v/>
      </c>
      <c r="N133" s="76" t="str">
        <f t="shared" si="98"/>
        <v/>
      </c>
      <c r="O133" s="77" t="str">
        <f t="shared" si="98"/>
        <v/>
      </c>
      <c r="P133" s="77" t="str">
        <f t="shared" si="98"/>
        <v/>
      </c>
      <c r="Q133" s="77" t="str">
        <f t="shared" si="98"/>
        <v/>
      </c>
      <c r="R133" s="77" t="str">
        <f t="shared" si="98"/>
        <v/>
      </c>
      <c r="S133" s="77" t="str">
        <f t="shared" si="98"/>
        <v/>
      </c>
      <c r="T133" s="77" t="str">
        <f t="shared" si="98"/>
        <v/>
      </c>
      <c r="U133" s="77" t="str">
        <f t="shared" si="98"/>
        <v/>
      </c>
      <c r="V133" s="77" t="str">
        <f t="shared" si="98"/>
        <v/>
      </c>
      <c r="W133" s="77" t="str">
        <f t="shared" si="98"/>
        <v/>
      </c>
      <c r="X133" s="77" t="str">
        <f t="shared" si="98"/>
        <v/>
      </c>
      <c r="Y133" s="77"/>
      <c r="Z133" s="77"/>
      <c r="AA133" s="76" t="str">
        <f>IF(OR(ISNUMBER(AA108),ISNUMBER(AA112),ISNUMBER(AA117), ISNUMBER(AA118),ISNUMBER(AA125), ISNUMBER(AA129),ISNUMBER(AA130),ISNUMBER(AA131),ISNUMBER(AA132)),AA108+AA112+AA117+AA118+AA125+AA129+AA130+AA131+AA132,"")</f>
        <v/>
      </c>
      <c r="AB133" s="78" t="str">
        <f>IF(OR(ISNUMBER(AB108),ISNUMBER(AB112),ISNUMBER(AB117), ISNUMBER(AB118),ISNUMBER(AB125), ISNUMBER(AB129),ISNUMBER(AB130),ISNUMBER(AB131),ISNUMBER(AB132)),AB108+AB112+AB117+AB118+AB125+AB129+AB130+AB131+AB132,"")</f>
        <v/>
      </c>
      <c r="AC133" s="76" t="str">
        <f>IF(SUM(AC129:AC132,AC125,AC118,AC117,AC112,AC108)=0,"",AJ133/$D133)</f>
        <v/>
      </c>
      <c r="AD133" s="76" t="str">
        <f>IF(ISBLANK(AD34),"",AD34)</f>
        <v/>
      </c>
      <c r="AE133" s="76" t="str">
        <f>IF(ISBLANK(AE34),"",AE34)</f>
        <v/>
      </c>
      <c r="AF133" s="7"/>
      <c r="AG133" s="159">
        <f t="shared" si="57"/>
        <v>0</v>
      </c>
      <c r="AH133" s="160">
        <f t="shared" si="58"/>
        <v>0</v>
      </c>
      <c r="AI133" s="203" t="s">
        <v>82</v>
      </c>
      <c r="AJ133" s="82">
        <f>SUM(AJ129:AJ132,AJ125,AJ118,AJ117,AJ112,AJ108)</f>
        <v>0</v>
      </c>
      <c r="AK133" s="82">
        <f>SUM(AK129:AK132,AK125,AK118,AK117,AK112,AK108)</f>
        <v>0</v>
      </c>
      <c r="AL133" s="82">
        <f>SUM(AL129:AL132,AL125,AL118,AL117,AL112,AL108)</f>
        <v>0</v>
      </c>
      <c r="AM133" s="7">
        <v>0.2</v>
      </c>
      <c r="AN133" s="7">
        <f t="shared" si="67"/>
        <v>0.8</v>
      </c>
      <c r="AO133" s="7"/>
      <c r="AP133" s="215" t="str">
        <f t="shared" si="59"/>
        <v/>
      </c>
      <c r="AQ133" s="215" t="str">
        <f t="shared" si="60"/>
        <v/>
      </c>
      <c r="AR133" s="215" t="str">
        <f t="shared" si="61"/>
        <v/>
      </c>
    </row>
    <row r="134" spans="1:44" ht="15.75" hidden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113"/>
      <c r="V134" s="113"/>
      <c r="W134" s="113"/>
      <c r="X134" s="113"/>
      <c r="Y134" s="113"/>
      <c r="Z134" s="113"/>
      <c r="AA134" s="114"/>
      <c r="AB134" s="114"/>
      <c r="AC134" s="7"/>
      <c r="AD134" s="114"/>
      <c r="AE134" s="114"/>
      <c r="AF134" s="7"/>
      <c r="AG134" s="128"/>
      <c r="AH134" s="129"/>
      <c r="AI134" s="130"/>
      <c r="AJ134" s="7"/>
      <c r="AK134" s="7"/>
      <c r="AL134" s="7"/>
      <c r="AM134" s="7"/>
      <c r="AN134" s="7"/>
      <c r="AO134" s="7"/>
      <c r="AP134" s="7"/>
      <c r="AQ134" s="7"/>
      <c r="AR134" s="7"/>
    </row>
    <row r="135" spans="1:44" ht="15.75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121"/>
      <c r="V135" s="121"/>
      <c r="W135" s="121"/>
      <c r="X135" s="121"/>
      <c r="Y135" s="121"/>
      <c r="Z135" s="121"/>
      <c r="AA135" s="122"/>
      <c r="AB135" s="122"/>
      <c r="AC135" s="122"/>
      <c r="AD135" s="122"/>
      <c r="AE135" s="122"/>
      <c r="AF135" s="122"/>
      <c r="AG135" s="128"/>
      <c r="AH135" s="129"/>
      <c r="AI135" s="130"/>
      <c r="AJ135" s="7"/>
      <c r="AK135" s="7"/>
      <c r="AL135" s="7"/>
      <c r="AM135" s="7"/>
      <c r="AN135" s="7"/>
      <c r="AO135" s="7"/>
      <c r="AP135" s="7"/>
      <c r="AQ135" s="7"/>
      <c r="AR135" s="7"/>
    </row>
    <row r="136" spans="1:44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126"/>
      <c r="V136" s="126"/>
      <c r="W136" s="126"/>
      <c r="X136" s="127"/>
      <c r="Y136" s="127"/>
      <c r="Z136" s="127"/>
      <c r="AA136" s="122"/>
      <c r="AB136" s="122"/>
      <c r="AC136" s="122"/>
      <c r="AD136" s="122"/>
      <c r="AE136" s="122"/>
      <c r="AF136" s="122"/>
      <c r="AG136" s="128"/>
      <c r="AH136" s="129"/>
      <c r="AI136" s="130"/>
      <c r="AJ136" s="7"/>
      <c r="AK136" s="7"/>
      <c r="AL136" s="7"/>
      <c r="AM136" s="7"/>
      <c r="AN136" s="7"/>
      <c r="AO136" s="7"/>
      <c r="AP136" s="7"/>
      <c r="AQ136" s="7"/>
      <c r="AR136" s="7"/>
    </row>
    <row r="137" spans="1:44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132"/>
      <c r="V137" s="132"/>
      <c r="W137" s="132"/>
      <c r="X137" s="133"/>
      <c r="Y137" s="133"/>
      <c r="Z137" s="133"/>
      <c r="AA137" s="122"/>
      <c r="AB137" s="122"/>
      <c r="AC137" s="122"/>
      <c r="AD137" s="122"/>
      <c r="AE137" s="122"/>
      <c r="AF137" s="122"/>
      <c r="AG137" s="128"/>
      <c r="AH137" s="129"/>
      <c r="AI137" s="130"/>
      <c r="AJ137" s="7"/>
      <c r="AK137" s="7"/>
      <c r="AL137" s="7"/>
      <c r="AM137" s="7"/>
      <c r="AN137" s="7"/>
      <c r="AO137" s="7"/>
      <c r="AP137" s="7"/>
      <c r="AQ137" s="7"/>
      <c r="AR137" s="7"/>
    </row>
    <row r="138" spans="1:44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128"/>
      <c r="AH138" s="129"/>
      <c r="AI138" s="130"/>
      <c r="AJ138" s="7"/>
      <c r="AK138" s="7"/>
      <c r="AL138" s="7"/>
      <c r="AM138" s="7"/>
      <c r="AN138" s="7"/>
      <c r="AO138" s="7"/>
      <c r="AP138" s="7"/>
      <c r="AQ138" s="7"/>
      <c r="AR138" s="7"/>
    </row>
    <row r="139" spans="1:44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128"/>
      <c r="AH139" s="129"/>
      <c r="AI139" s="130"/>
      <c r="AJ139" s="7"/>
      <c r="AK139" s="7"/>
      <c r="AL139" s="7"/>
      <c r="AM139" s="7"/>
      <c r="AN139" s="7"/>
      <c r="AO139" s="7"/>
      <c r="AP139" s="7"/>
      <c r="AQ139" s="7"/>
      <c r="AR139" s="7"/>
    </row>
    <row r="140" spans="1:44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128"/>
      <c r="AH140" s="129"/>
      <c r="AI140" s="130"/>
      <c r="AJ140" s="7"/>
      <c r="AK140" s="7"/>
      <c r="AL140" s="7"/>
      <c r="AM140" s="7"/>
      <c r="AN140" s="7"/>
      <c r="AO140" s="7"/>
      <c r="AP140" s="7"/>
      <c r="AQ140" s="7"/>
      <c r="AR140" s="7"/>
    </row>
    <row r="141" spans="1:44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128"/>
      <c r="AH141" s="129"/>
      <c r="AI141" s="130"/>
      <c r="AJ141" s="7"/>
      <c r="AK141" s="7"/>
      <c r="AL141" s="7"/>
      <c r="AM141" s="7"/>
      <c r="AN141" s="7"/>
      <c r="AO141" s="7"/>
      <c r="AP141" s="7"/>
      <c r="AQ141" s="7"/>
      <c r="AR141" s="7"/>
    </row>
    <row r="142" spans="1:44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128"/>
      <c r="AH142" s="129"/>
      <c r="AI142" s="130"/>
      <c r="AJ142" s="7"/>
      <c r="AK142" s="7"/>
      <c r="AL142" s="7"/>
      <c r="AM142" s="7"/>
      <c r="AN142" s="7"/>
      <c r="AO142" s="7"/>
      <c r="AP142" s="7"/>
      <c r="AQ142" s="7"/>
      <c r="AR142" s="7"/>
    </row>
    <row r="143" spans="1:44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128"/>
      <c r="AH143" s="129"/>
      <c r="AI143" s="130"/>
      <c r="AJ143" s="7"/>
      <c r="AK143" s="7"/>
      <c r="AL143" s="7"/>
      <c r="AM143" s="7"/>
      <c r="AN143" s="7"/>
      <c r="AO143" s="7"/>
      <c r="AP143" s="7"/>
      <c r="AQ143" s="7"/>
      <c r="AR143" s="7"/>
    </row>
    <row r="144" spans="1:44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128"/>
      <c r="AH144" s="129"/>
      <c r="AI144" s="130"/>
      <c r="AJ144" s="7"/>
      <c r="AK144" s="7"/>
      <c r="AL144" s="7"/>
      <c r="AM144" s="7"/>
      <c r="AN144" s="7"/>
      <c r="AO144" s="7"/>
      <c r="AP144" s="7"/>
      <c r="AQ144" s="7"/>
      <c r="AR144" s="7"/>
    </row>
    <row r="145" spans="1:44" x14ac:dyDescent="0.2">
      <c r="A145" s="134"/>
      <c r="B145" s="134"/>
      <c r="C145" s="7"/>
      <c r="D145" s="7"/>
      <c r="E145" s="7"/>
      <c r="F145" s="7"/>
      <c r="G145" s="7"/>
      <c r="H145" s="7"/>
      <c r="I145" s="7"/>
      <c r="J145" s="7"/>
      <c r="K145" s="7"/>
      <c r="L145" s="128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128"/>
      <c r="AH145" s="129"/>
      <c r="AI145" s="130"/>
      <c r="AJ145" s="7"/>
      <c r="AK145" s="7"/>
      <c r="AL145" s="7"/>
      <c r="AM145" s="7"/>
      <c r="AN145" s="7"/>
      <c r="AO145" s="7"/>
      <c r="AP145" s="7"/>
      <c r="AQ145" s="7"/>
      <c r="AR145" s="7"/>
    </row>
    <row r="146" spans="1:44" x14ac:dyDescent="0.2">
      <c r="A146" s="134"/>
      <c r="B146" s="134"/>
      <c r="C146" s="7"/>
      <c r="D146" s="7"/>
      <c r="E146" s="7"/>
      <c r="F146" s="7"/>
      <c r="G146" s="7"/>
      <c r="H146" s="7"/>
      <c r="I146" s="7"/>
      <c r="J146" s="7"/>
      <c r="K146" s="7"/>
      <c r="L146" s="128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128"/>
      <c r="AH146" s="129"/>
      <c r="AI146" s="130"/>
      <c r="AJ146" s="7"/>
      <c r="AK146" s="7"/>
      <c r="AL146" s="7"/>
      <c r="AM146" s="7"/>
      <c r="AN146" s="7"/>
      <c r="AO146" s="7"/>
      <c r="AP146" s="7"/>
      <c r="AQ146" s="7"/>
      <c r="AR146" s="7"/>
    </row>
    <row r="147" spans="1:44" x14ac:dyDescent="0.2">
      <c r="A147" s="134"/>
      <c r="B147" s="134"/>
      <c r="C147" s="7"/>
      <c r="D147" s="7"/>
      <c r="E147" s="7"/>
      <c r="F147" s="7"/>
      <c r="G147" s="7"/>
      <c r="H147" s="7"/>
      <c r="I147" s="7"/>
      <c r="J147" s="7"/>
      <c r="K147" s="7"/>
      <c r="L147" s="128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128"/>
      <c r="AH147" s="129"/>
      <c r="AI147" s="130"/>
      <c r="AJ147" s="7"/>
      <c r="AK147" s="7"/>
      <c r="AL147" s="7"/>
      <c r="AM147" s="7"/>
      <c r="AN147" s="7"/>
      <c r="AO147" s="7"/>
      <c r="AP147" s="7"/>
      <c r="AQ147" s="7"/>
      <c r="AR147" s="7"/>
    </row>
    <row r="148" spans="1:44" x14ac:dyDescent="0.2">
      <c r="A148" s="134"/>
      <c r="B148" s="134"/>
      <c r="C148" s="7"/>
      <c r="D148" s="7"/>
      <c r="E148" s="7"/>
      <c r="F148" s="7"/>
      <c r="G148" s="7"/>
      <c r="H148" s="7"/>
      <c r="I148" s="7"/>
      <c r="J148" s="7"/>
      <c r="K148" s="7"/>
      <c r="L148" s="128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128"/>
      <c r="AH148" s="129"/>
      <c r="AI148" s="130"/>
      <c r="AJ148" s="7"/>
      <c r="AK148" s="7"/>
      <c r="AL148" s="7"/>
      <c r="AM148" s="7"/>
      <c r="AN148" s="7"/>
      <c r="AO148" s="7"/>
      <c r="AP148" s="7"/>
      <c r="AQ148" s="7"/>
      <c r="AR148" s="7"/>
    </row>
    <row r="149" spans="1:44" x14ac:dyDescent="0.2">
      <c r="A149" s="134"/>
      <c r="B149" s="134"/>
      <c r="C149" s="7"/>
      <c r="D149" s="7"/>
      <c r="E149" s="7"/>
      <c r="F149" s="7"/>
      <c r="G149" s="7"/>
      <c r="H149" s="7"/>
      <c r="I149" s="7"/>
      <c r="J149" s="7"/>
      <c r="K149" s="7"/>
      <c r="L149" s="128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128"/>
      <c r="AH149" s="129"/>
      <c r="AI149" s="130"/>
      <c r="AJ149" s="7"/>
      <c r="AK149" s="7"/>
      <c r="AL149" s="7"/>
      <c r="AM149" s="7"/>
      <c r="AN149" s="7"/>
      <c r="AO149" s="7"/>
      <c r="AP149" s="7"/>
      <c r="AQ149" s="7"/>
      <c r="AR149" s="7"/>
    </row>
    <row r="150" spans="1:44" x14ac:dyDescent="0.2">
      <c r="A150" s="134"/>
      <c r="B150" s="134"/>
      <c r="C150" s="7"/>
      <c r="D150" s="7"/>
      <c r="E150" s="7"/>
      <c r="F150" s="7"/>
      <c r="G150" s="7"/>
      <c r="H150" s="7"/>
      <c r="I150" s="7"/>
      <c r="J150" s="7"/>
      <c r="K150" s="7"/>
      <c r="L150" s="128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128"/>
      <c r="AH150" s="129"/>
      <c r="AI150" s="130"/>
      <c r="AJ150" s="7"/>
      <c r="AK150" s="7"/>
      <c r="AL150" s="7"/>
      <c r="AM150" s="7"/>
      <c r="AN150" s="7"/>
      <c r="AO150" s="7"/>
      <c r="AP150" s="7"/>
      <c r="AQ150" s="7"/>
      <c r="AR150" s="7"/>
    </row>
    <row r="151" spans="1:44" x14ac:dyDescent="0.2">
      <c r="A151" s="134"/>
      <c r="B151" s="134"/>
      <c r="C151" s="7"/>
      <c r="D151" s="7"/>
      <c r="E151" s="7"/>
      <c r="F151" s="7"/>
      <c r="G151" s="7"/>
      <c r="H151" s="7"/>
      <c r="I151" s="7"/>
      <c r="J151" s="7"/>
      <c r="K151" s="7"/>
      <c r="L151" s="128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128"/>
      <c r="AH151" s="129"/>
      <c r="AI151" s="130"/>
      <c r="AJ151" s="7"/>
      <c r="AK151" s="7"/>
      <c r="AL151" s="7"/>
      <c r="AM151" s="7"/>
      <c r="AN151" s="7"/>
      <c r="AO151" s="7"/>
      <c r="AP151" s="7"/>
      <c r="AQ151" s="7"/>
      <c r="AR151" s="7"/>
    </row>
    <row r="152" spans="1:44" x14ac:dyDescent="0.2">
      <c r="A152" s="134"/>
      <c r="B152" s="134"/>
      <c r="C152" s="7"/>
      <c r="D152" s="7"/>
      <c r="E152" s="7"/>
      <c r="F152" s="7"/>
      <c r="G152" s="7"/>
      <c r="H152" s="7"/>
      <c r="I152" s="7"/>
      <c r="J152" s="7"/>
      <c r="K152" s="7"/>
      <c r="L152" s="128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128"/>
      <c r="AH152" s="129"/>
      <c r="AI152" s="130"/>
      <c r="AJ152" s="7"/>
      <c r="AK152" s="7"/>
      <c r="AL152" s="7"/>
      <c r="AM152" s="7"/>
      <c r="AN152" s="7"/>
      <c r="AO152" s="7"/>
      <c r="AP152" s="7"/>
      <c r="AQ152" s="7"/>
      <c r="AR152" s="7"/>
    </row>
    <row r="153" spans="1:44" x14ac:dyDescent="0.2">
      <c r="A153" s="134"/>
      <c r="B153" s="134"/>
      <c r="C153" s="7"/>
      <c r="D153" s="7"/>
      <c r="E153" s="7"/>
      <c r="F153" s="7"/>
      <c r="G153" s="7"/>
      <c r="H153" s="7"/>
      <c r="I153" s="7"/>
      <c r="J153" s="7"/>
      <c r="K153" s="7"/>
      <c r="L153" s="128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128"/>
      <c r="AH153" s="129"/>
      <c r="AI153" s="130"/>
      <c r="AJ153" s="7"/>
      <c r="AK153" s="7"/>
      <c r="AL153" s="7"/>
      <c r="AM153" s="7"/>
      <c r="AN153" s="7"/>
      <c r="AO153" s="7"/>
      <c r="AP153" s="7"/>
      <c r="AQ153" s="7"/>
      <c r="AR153" s="7"/>
    </row>
  </sheetData>
  <sheetProtection algorithmName="SHA-512" hashValue="wpFjIbgA3naB0S/33M3dfQvUndZFVR6Qv0wBjjs/pzgB2T1cF4vRzl13cHuX2He6W+oy3lVYwHlqln+AO/QeSw==" saltValue="f4SCIhiEuXTnkZIQihkpLg==" spinCount="100000" sheet="1"/>
  <mergeCells count="37">
    <mergeCell ref="C2:H2"/>
    <mergeCell ref="C4:H4"/>
    <mergeCell ref="C6:E6"/>
    <mergeCell ref="F6:H6"/>
    <mergeCell ref="I6:K6"/>
    <mergeCell ref="U6:U7"/>
    <mergeCell ref="M37:AE37"/>
    <mergeCell ref="Z55:Z56"/>
    <mergeCell ref="N55:N56"/>
    <mergeCell ref="O55:O56"/>
    <mergeCell ref="V6:V7"/>
    <mergeCell ref="W6:W7"/>
    <mergeCell ref="Y6:Y7"/>
    <mergeCell ref="Z6:Z7"/>
    <mergeCell ref="O6:O7"/>
    <mergeCell ref="P6:P7"/>
    <mergeCell ref="Q6:Q7"/>
    <mergeCell ref="R6:R7"/>
    <mergeCell ref="S6:S7"/>
    <mergeCell ref="T6:T7"/>
    <mergeCell ref="N6:N7"/>
    <mergeCell ref="C105:E105"/>
    <mergeCell ref="F105:H105"/>
    <mergeCell ref="I105:K105"/>
    <mergeCell ref="Y105:Y106"/>
    <mergeCell ref="P55:P56"/>
    <mergeCell ref="Q55:Q56"/>
    <mergeCell ref="R55:R56"/>
    <mergeCell ref="S55:S56"/>
    <mergeCell ref="Z105:Z106"/>
    <mergeCell ref="T55:T56"/>
    <mergeCell ref="U55:U56"/>
    <mergeCell ref="V55:V56"/>
    <mergeCell ref="W55:W56"/>
    <mergeCell ref="X55:X56"/>
    <mergeCell ref="Y55:Y56"/>
    <mergeCell ref="S98:T98"/>
  </mergeCells>
  <conditionalFormatting sqref="AP108:AR133">
    <cfRule type="cellIs" dxfId="1" priority="1" stopIfTrue="1" operator="equal">
      <formula>"suuri"</formula>
    </cfRule>
    <cfRule type="cellIs" dxfId="0" priority="2" stopIfTrue="1" operator="equal">
      <formula>"pieni"</formula>
    </cfRule>
  </conditionalFormatting>
  <dataValidations count="8">
    <dataValidation allowBlank="1" showInputMessage="1" showErrorMessage="1" promptTitle="HUOM!" prompt="Tieto täytetään seuranta-avun toimesta." sqref="A4 X2:X4" xr:uid="{00000000-0002-0000-0000-000000000000}"/>
    <dataValidation allowBlank="1" showInputMessage="1" showErrorMessage="1" prompt="Mikäli käytössä muu energianlähde, kuvaa se/ne tähän" sqref="X7" xr:uid="{1E8AA233-BED4-4DB2-86DC-71F8CD621531}"/>
    <dataValidation allowBlank="1" showInputMessage="1" showErrorMessage="1" prompt="Asuinrakennukset yhteensä tieto lasketaan riveiltä 10-12" sqref="C9:AB9" xr:uid="{AAAED2EC-F49E-4F93-8514-E8E23CBCC14F}"/>
    <dataValidation allowBlank="1" showInputMessage="1" showErrorMessage="1" prompt="Hoitoalan rakennukset yhteensä lasketaan riveiltä 14-17" sqref="C13:AB13" xr:uid="{A16C0FE7-7FB3-4878-9EDA-2CE5EFC06B3C}"/>
    <dataValidation allowBlank="1" showInputMessage="1" showErrorMessage="1" prompt="Kokoontumisrakennukset lasketaan yhteensä lasketaan riveiltä 20-25" sqref="C19:AB19" xr:uid="{64FE4595-F4C1-4212-BE44-19A9E2DDE49D}"/>
    <dataValidation allowBlank="1" showInputMessage="1" showErrorMessage="1" prompt="Opetusrakennukset yhteensä lasketaan riveiltä 27-29" sqref="C26:AB26" xr:uid="{552C0957-DC55-42C4-968D-6B578CCEA467}"/>
    <dataValidation allowBlank="1" showInputMessage="1" showErrorMessage="1" prompt="Kaikki rakennukset yhteensä, tiedot lasketaan yltä" sqref="C34:AB34" xr:uid="{380126F9-502F-406E-BBC6-46145399E031}"/>
    <dataValidation allowBlank="1" showInputMessage="1" showErrorMessage="1" prompt="Ominaiskulutustiedot lasketaan raportoidun kiinteistökannan ja kulutuksen perusteella._x000a__x000a_Huomaaa, että lämmön ominaiskulutus lomakkeella lasketaan normittamattomasta lämmityksestä." sqref="AC9:AE34" xr:uid="{F5A2EBBF-A75F-450C-92E1-51456A9977E4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Footer>&amp;C&amp;F
&amp;A&amp;R&amp;D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AC6E8-DECB-4A12-ADC3-AF738BF11E54}">
  <sheetPr>
    <pageSetUpPr fitToPage="1"/>
  </sheetPr>
  <dimension ref="A1:B39"/>
  <sheetViews>
    <sheetView showGridLines="0" workbookViewId="0">
      <selection activeCell="A2" sqref="A2"/>
    </sheetView>
  </sheetViews>
  <sheetFormatPr defaultRowHeight="14.25" x14ac:dyDescent="0.2"/>
  <cols>
    <col min="2" max="2" width="178.5" customWidth="1"/>
  </cols>
  <sheetData>
    <row r="1" spans="1:2" ht="15" x14ac:dyDescent="0.25">
      <c r="A1" s="249" t="str">
        <f>CONCATENATE("Kulutustilastolomake L",Kulutustilastolomake!AB3)</f>
        <v>Kulutustilastolomake L0</v>
      </c>
    </row>
    <row r="3" spans="1:2" x14ac:dyDescent="0.2">
      <c r="B3" t="s">
        <v>133</v>
      </c>
    </row>
    <row r="4" spans="1:2" x14ac:dyDescent="0.2">
      <c r="B4" t="s">
        <v>146</v>
      </c>
    </row>
    <row r="5" spans="1:2" x14ac:dyDescent="0.2">
      <c r="B5" t="s">
        <v>147</v>
      </c>
    </row>
    <row r="6" spans="1:2" x14ac:dyDescent="0.2">
      <c r="B6" t="s">
        <v>150</v>
      </c>
    </row>
    <row r="8" spans="1:2" x14ac:dyDescent="0.2">
      <c r="B8" t="s">
        <v>157</v>
      </c>
    </row>
    <row r="9" spans="1:2" x14ac:dyDescent="0.2">
      <c r="B9" t="s">
        <v>134</v>
      </c>
    </row>
    <row r="10" spans="1:2" x14ac:dyDescent="0.2">
      <c r="B10" t="s">
        <v>151</v>
      </c>
    </row>
    <row r="12" spans="1:2" ht="15" x14ac:dyDescent="0.25">
      <c r="A12" s="249" t="s">
        <v>135</v>
      </c>
    </row>
    <row r="14" spans="1:2" ht="15" x14ac:dyDescent="0.25">
      <c r="B14" s="249" t="s">
        <v>0</v>
      </c>
    </row>
    <row r="15" spans="1:2" ht="15" x14ac:dyDescent="0.25">
      <c r="B15" t="s">
        <v>136</v>
      </c>
    </row>
    <row r="16" spans="1:2" ht="15" x14ac:dyDescent="0.25">
      <c r="B16" t="s">
        <v>152</v>
      </c>
    </row>
    <row r="17" spans="2:2" x14ac:dyDescent="0.2">
      <c r="B17" t="s">
        <v>158</v>
      </c>
    </row>
    <row r="18" spans="2:2" ht="15" x14ac:dyDescent="0.25">
      <c r="B18" t="s">
        <v>159</v>
      </c>
    </row>
    <row r="19" spans="2:2" ht="15" x14ac:dyDescent="0.25">
      <c r="B19" t="s">
        <v>153</v>
      </c>
    </row>
    <row r="20" spans="2:2" ht="15" x14ac:dyDescent="0.25">
      <c r="B20" t="s">
        <v>137</v>
      </c>
    </row>
    <row r="22" spans="2:2" ht="17.25" x14ac:dyDescent="0.25">
      <c r="B22" t="s">
        <v>139</v>
      </c>
    </row>
    <row r="23" spans="2:2" x14ac:dyDescent="0.2">
      <c r="B23" s="250" t="s">
        <v>144</v>
      </c>
    </row>
    <row r="24" spans="2:2" ht="15" x14ac:dyDescent="0.25">
      <c r="B24" t="s">
        <v>142</v>
      </c>
    </row>
    <row r="25" spans="2:2" ht="15" x14ac:dyDescent="0.25">
      <c r="B25" t="s">
        <v>154</v>
      </c>
    </row>
    <row r="26" spans="2:2" x14ac:dyDescent="0.2">
      <c r="B26" t="s">
        <v>155</v>
      </c>
    </row>
    <row r="27" spans="2:2" ht="15" x14ac:dyDescent="0.25">
      <c r="B27" t="s">
        <v>140</v>
      </c>
    </row>
    <row r="28" spans="2:2" ht="15" x14ac:dyDescent="0.25">
      <c r="B28" t="s">
        <v>156</v>
      </c>
    </row>
    <row r="29" spans="2:2" ht="17.25" x14ac:dyDescent="0.25">
      <c r="B29" t="s">
        <v>141</v>
      </c>
    </row>
    <row r="31" spans="2:2" x14ac:dyDescent="0.2">
      <c r="B31" t="s">
        <v>143</v>
      </c>
    </row>
    <row r="33" spans="2:2" ht="15" x14ac:dyDescent="0.25">
      <c r="B33" t="s">
        <v>145</v>
      </c>
    </row>
    <row r="35" spans="2:2" x14ac:dyDescent="0.2">
      <c r="B35" t="s">
        <v>149</v>
      </c>
    </row>
    <row r="37" spans="2:2" x14ac:dyDescent="0.2">
      <c r="B37" s="250" t="s">
        <v>160</v>
      </c>
    </row>
    <row r="38" spans="2:2" x14ac:dyDescent="0.2">
      <c r="B38" s="272" t="s">
        <v>161</v>
      </c>
    </row>
    <row r="39" spans="2:2" x14ac:dyDescent="0.2">
      <c r="B39" t="s">
        <v>148</v>
      </c>
    </row>
  </sheetData>
  <sheetProtection sheet="1" objects="1" scenarios="1"/>
  <hyperlinks>
    <hyperlink ref="B38" r:id="rId1" xr:uid="{8E4CFB20-8E65-4625-9C64-EA8DEE47A19B}"/>
  </hyperlinks>
  <pageMargins left="0.70866141732283472" right="0.70866141732283472" top="0.74803149606299213" bottom="0.74803149606299213" header="0.31496062992125984" footer="0.31496062992125984"/>
  <pageSetup paperSize="9" scale="64" orientation="landscape" r:id="rId2"/>
  <headerFooter>
    <oddFooter>&amp;C&amp;F
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Kulutustilastolomake</vt:lpstr>
      <vt:lpstr>Ohje</vt:lpstr>
      <vt:lpstr>Kulutustilastolomake!Print_Area</vt:lpstr>
      <vt:lpstr>Ohje!Print_Area</vt:lpstr>
    </vt:vector>
  </TitlesOfParts>
  <Company>Motiva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Saara Elväs</dc:creator>
  <cp:lastModifiedBy>Saara Elväs</cp:lastModifiedBy>
  <cp:lastPrinted>2018-02-26T05:17:11Z</cp:lastPrinted>
  <dcterms:created xsi:type="dcterms:W3CDTF">2013-08-16T07:09:31Z</dcterms:created>
  <dcterms:modified xsi:type="dcterms:W3CDTF">2018-02-26T05:34:11Z</dcterms:modified>
</cp:coreProperties>
</file>